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-120" yWindow="-120" windowWidth="29040" windowHeight="15840" activeTab="1"/>
  </bookViews>
  <sheets>
    <sheet name="Introducere" sheetId="1" r:id="rId1"/>
    <sheet name="Buget " sheetId="7" r:id="rId2"/>
    <sheet name="AF " sheetId="35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7" i="7" l="1"/>
  <c r="N57" i="7"/>
  <c r="M57" i="7"/>
  <c r="L57" i="7"/>
  <c r="K57" i="7"/>
  <c r="I57" i="7"/>
  <c r="F57" i="7"/>
  <c r="I42" i="7"/>
  <c r="F42" i="7"/>
  <c r="O49" i="7"/>
  <c r="N49" i="7"/>
  <c r="M49" i="7"/>
  <c r="L49" i="7"/>
  <c r="K49" i="7"/>
  <c r="F47" i="7"/>
  <c r="C47" i="7" s="1"/>
  <c r="P47" i="7" s="1"/>
  <c r="I47" i="7"/>
  <c r="F48" i="7"/>
  <c r="I48" i="7"/>
  <c r="P42" i="7"/>
  <c r="O43" i="7"/>
  <c r="N43" i="7"/>
  <c r="M43" i="7"/>
  <c r="L43" i="7"/>
  <c r="K43" i="7"/>
  <c r="O34" i="7"/>
  <c r="N34" i="7"/>
  <c r="M34" i="7"/>
  <c r="L34" i="7"/>
  <c r="K34" i="7"/>
  <c r="H34" i="7"/>
  <c r="G34" i="7"/>
  <c r="E34" i="7"/>
  <c r="D34" i="7"/>
  <c r="I35" i="7"/>
  <c r="I36" i="7"/>
  <c r="I37" i="7"/>
  <c r="F35" i="7"/>
  <c r="C35" i="7" s="1"/>
  <c r="P35" i="7" s="1"/>
  <c r="F36" i="7"/>
  <c r="F37" i="7"/>
  <c r="C48" i="7" l="1"/>
  <c r="C36" i="7"/>
  <c r="P36" i="7" s="1"/>
  <c r="C37" i="7"/>
  <c r="L30" i="7"/>
  <c r="M30" i="7"/>
  <c r="N30" i="7"/>
  <c r="O30" i="7"/>
  <c r="K30" i="7"/>
  <c r="H30" i="7"/>
  <c r="E30" i="7"/>
  <c r="D6" i="35"/>
  <c r="E6" i="35"/>
  <c r="F6" i="35"/>
  <c r="G6" i="35"/>
  <c r="H6" i="35"/>
  <c r="I6" i="35"/>
  <c r="J6" i="35"/>
  <c r="K6" i="35"/>
  <c r="L6" i="35"/>
  <c r="M6" i="35"/>
  <c r="N6" i="35"/>
  <c r="O6" i="35"/>
  <c r="P6" i="35"/>
  <c r="Q6" i="35"/>
  <c r="R6" i="35"/>
  <c r="S6" i="35"/>
  <c r="T6" i="35"/>
  <c r="U6" i="35"/>
  <c r="V6" i="35"/>
  <c r="W6" i="35"/>
  <c r="X6" i="35"/>
  <c r="Y6" i="35"/>
  <c r="Z6" i="35"/>
  <c r="AA6" i="35"/>
  <c r="AB6" i="35"/>
  <c r="AC6" i="35"/>
  <c r="AD6" i="35"/>
  <c r="AE6" i="35"/>
  <c r="AF6" i="35"/>
  <c r="C6" i="35"/>
  <c r="H56" i="35"/>
  <c r="I56" i="35"/>
  <c r="J56" i="35"/>
  <c r="K56" i="35"/>
  <c r="L56" i="35"/>
  <c r="M56" i="35"/>
  <c r="N56" i="35"/>
  <c r="O56" i="35"/>
  <c r="P56" i="35"/>
  <c r="Q56" i="35"/>
  <c r="R56" i="35"/>
  <c r="S56" i="35"/>
  <c r="T56" i="35"/>
  <c r="U56" i="35"/>
  <c r="V56" i="35"/>
  <c r="W56" i="35"/>
  <c r="X56" i="35"/>
  <c r="Y56" i="35"/>
  <c r="Z56" i="35"/>
  <c r="AA56" i="35"/>
  <c r="AB56" i="35"/>
  <c r="AC56" i="35"/>
  <c r="AD56" i="35"/>
  <c r="AE56" i="35"/>
  <c r="AF56" i="35"/>
  <c r="G56" i="35"/>
  <c r="F56" i="35"/>
  <c r="E56" i="35"/>
  <c r="D56" i="35"/>
  <c r="C55" i="35"/>
  <c r="D55" i="35" s="1"/>
  <c r="E55" i="35" s="1"/>
  <c r="F55" i="35" s="1"/>
  <c r="G55" i="35" s="1"/>
  <c r="H55" i="35" s="1"/>
  <c r="I55" i="35" s="1"/>
  <c r="J55" i="35" s="1"/>
  <c r="K55" i="35" s="1"/>
  <c r="L55" i="35" s="1"/>
  <c r="M55" i="35" s="1"/>
  <c r="N55" i="35" s="1"/>
  <c r="O55" i="35" s="1"/>
  <c r="P55" i="35" s="1"/>
  <c r="Q55" i="35" s="1"/>
  <c r="R55" i="35" s="1"/>
  <c r="S55" i="35" s="1"/>
  <c r="T55" i="35" s="1"/>
  <c r="U55" i="35" s="1"/>
  <c r="V55" i="35" s="1"/>
  <c r="W55" i="35" s="1"/>
  <c r="X55" i="35" s="1"/>
  <c r="Y55" i="35" s="1"/>
  <c r="Z55" i="35" s="1"/>
  <c r="AA55" i="35" s="1"/>
  <c r="AB55" i="35" s="1"/>
  <c r="AC55" i="35" s="1"/>
  <c r="AD55" i="35" s="1"/>
  <c r="AE55" i="35" s="1"/>
  <c r="AF55" i="35" s="1"/>
  <c r="B107" i="35" l="1"/>
  <c r="B10" i="35" l="1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101" i="35"/>
  <c r="B102" i="35"/>
  <c r="B100" i="35"/>
  <c r="B106" i="35"/>
  <c r="F46" i="7" l="1"/>
  <c r="C46" i="7" s="1"/>
  <c r="P46" i="7" s="1"/>
  <c r="I46" i="7"/>
  <c r="P48" i="7"/>
  <c r="F31" i="7"/>
  <c r="I31" i="7"/>
  <c r="F32" i="7"/>
  <c r="I32" i="7"/>
  <c r="C32" i="7" s="1"/>
  <c r="P32" i="7" s="1"/>
  <c r="F33" i="7"/>
  <c r="I33" i="7"/>
  <c r="F52" i="7"/>
  <c r="C52" i="7" s="1"/>
  <c r="P52" i="7" s="1"/>
  <c r="I52" i="7"/>
  <c r="F53" i="7"/>
  <c r="C53" i="7" s="1"/>
  <c r="P53" i="7" s="1"/>
  <c r="I53" i="7"/>
  <c r="F54" i="7"/>
  <c r="I54" i="7"/>
  <c r="F55" i="7"/>
  <c r="I55" i="7"/>
  <c r="C55" i="7"/>
  <c r="P55" i="7" s="1"/>
  <c r="D92" i="35"/>
  <c r="D42" i="35"/>
  <c r="E92" i="35"/>
  <c r="E42" i="35"/>
  <c r="E127" i="35" s="1"/>
  <c r="F92" i="35"/>
  <c r="F42" i="35"/>
  <c r="G92" i="35"/>
  <c r="G42" i="35"/>
  <c r="H92" i="35"/>
  <c r="H127" i="35" s="1"/>
  <c r="H42" i="35"/>
  <c r="I92" i="35"/>
  <c r="I42" i="35"/>
  <c r="I127" i="35" s="1"/>
  <c r="J92" i="35"/>
  <c r="J42" i="35"/>
  <c r="K92" i="35"/>
  <c r="K42" i="35"/>
  <c r="L92" i="35"/>
  <c r="L42" i="35"/>
  <c r="L127" i="35" s="1"/>
  <c r="M92" i="35"/>
  <c r="M42" i="35"/>
  <c r="M43" i="35" s="1"/>
  <c r="N92" i="35"/>
  <c r="N93" i="35" s="1"/>
  <c r="N42" i="35"/>
  <c r="O92" i="35"/>
  <c r="O42" i="35"/>
  <c r="P92" i="35"/>
  <c r="P42" i="35"/>
  <c r="Q92" i="35"/>
  <c r="Q42" i="35"/>
  <c r="R92" i="35"/>
  <c r="R42" i="35"/>
  <c r="S92" i="35"/>
  <c r="S93" i="35" s="1"/>
  <c r="S42" i="35"/>
  <c r="T92" i="35"/>
  <c r="T93" i="35" s="1"/>
  <c r="T42" i="35"/>
  <c r="U92" i="35"/>
  <c r="U42" i="35"/>
  <c r="V92" i="35"/>
  <c r="V42" i="35"/>
  <c r="W92" i="35"/>
  <c r="W42" i="35"/>
  <c r="X92" i="35"/>
  <c r="X42" i="35"/>
  <c r="X127" i="35"/>
  <c r="Y92" i="35"/>
  <c r="Y42" i="35"/>
  <c r="Y127" i="35" s="1"/>
  <c r="Z92" i="35"/>
  <c r="Z127" i="35" s="1"/>
  <c r="Z42" i="35"/>
  <c r="AA92" i="35"/>
  <c r="AA42" i="35"/>
  <c r="AA127" i="35" s="1"/>
  <c r="AB92" i="35"/>
  <c r="AB42" i="35"/>
  <c r="AB127" i="35" s="1"/>
  <c r="AC92" i="35"/>
  <c r="AC42" i="35"/>
  <c r="AC127" i="35"/>
  <c r="AD92" i="35"/>
  <c r="AD42" i="35"/>
  <c r="AE92" i="35"/>
  <c r="AE127" i="35" s="1"/>
  <c r="AE42" i="35"/>
  <c r="AF92" i="35"/>
  <c r="AF42" i="35"/>
  <c r="AF127" i="35"/>
  <c r="C92" i="35"/>
  <c r="C42" i="35"/>
  <c r="C43" i="35" s="1"/>
  <c r="D75" i="35"/>
  <c r="D125" i="35" s="1"/>
  <c r="D25" i="35"/>
  <c r="E75" i="35"/>
  <c r="E25" i="35"/>
  <c r="F75" i="35"/>
  <c r="F25" i="35"/>
  <c r="F43" i="35" s="1"/>
  <c r="G75" i="35"/>
  <c r="G25" i="35"/>
  <c r="H75" i="35"/>
  <c r="H25" i="35"/>
  <c r="I75" i="35"/>
  <c r="I25" i="35"/>
  <c r="I125" i="35" s="1"/>
  <c r="H178" i="35" s="1"/>
  <c r="H180" i="35" s="1"/>
  <c r="J75" i="35"/>
  <c r="J25" i="35"/>
  <c r="K75" i="35"/>
  <c r="K25" i="35"/>
  <c r="L75" i="35"/>
  <c r="L25" i="35"/>
  <c r="L43" i="35" s="1"/>
  <c r="M75" i="35"/>
  <c r="M25" i="35"/>
  <c r="N75" i="35"/>
  <c r="N125" i="35" s="1"/>
  <c r="N25" i="35"/>
  <c r="O75" i="35"/>
  <c r="O93" i="35" s="1"/>
  <c r="O25" i="35"/>
  <c r="P75" i="35"/>
  <c r="P25" i="35"/>
  <c r="Q75" i="35"/>
  <c r="Q25" i="35"/>
  <c r="Q43" i="35" s="1"/>
  <c r="R75" i="35"/>
  <c r="R93" i="35" s="1"/>
  <c r="R25" i="35"/>
  <c r="S75" i="35"/>
  <c r="S25" i="35"/>
  <c r="T75" i="35"/>
  <c r="T25" i="35"/>
  <c r="U75" i="35"/>
  <c r="U93" i="35" s="1"/>
  <c r="U25" i="35"/>
  <c r="V75" i="35"/>
  <c r="V93" i="35" s="1"/>
  <c r="V25" i="35"/>
  <c r="V43" i="35" s="1"/>
  <c r="W75" i="35"/>
  <c r="W25" i="35"/>
  <c r="W125" i="35" s="1"/>
  <c r="X75" i="35"/>
  <c r="X93" i="35" s="1"/>
  <c r="X25" i="35"/>
  <c r="Y75" i="35"/>
  <c r="Y25" i="35"/>
  <c r="Z75" i="35"/>
  <c r="Z25" i="35"/>
  <c r="AA75" i="35"/>
  <c r="AA93" i="35" s="1"/>
  <c r="AA25" i="35"/>
  <c r="AB75" i="35"/>
  <c r="AB93" i="35" s="1"/>
  <c r="AB25" i="35"/>
  <c r="AC75" i="35"/>
  <c r="AC25" i="35"/>
  <c r="AC43" i="35" s="1"/>
  <c r="AD75" i="35"/>
  <c r="AD25" i="35"/>
  <c r="AE75" i="35"/>
  <c r="AE25" i="35"/>
  <c r="AF75" i="35"/>
  <c r="AF25" i="35"/>
  <c r="C75" i="35"/>
  <c r="C125" i="35" s="1"/>
  <c r="C25" i="35"/>
  <c r="H126" i="35"/>
  <c r="I126" i="35"/>
  <c r="J126" i="35"/>
  <c r="D70" i="7"/>
  <c r="D69" i="7" s="1"/>
  <c r="C111" i="35" s="1"/>
  <c r="D71" i="7"/>
  <c r="E70" i="7"/>
  <c r="E71" i="7"/>
  <c r="F70" i="7"/>
  <c r="F71" i="7"/>
  <c r="F69" i="7" s="1"/>
  <c r="E111" i="35" s="1"/>
  <c r="E112" i="35" s="1"/>
  <c r="G70" i="7"/>
  <c r="G71" i="7"/>
  <c r="G69" i="7"/>
  <c r="F111" i="35" s="1"/>
  <c r="F112" i="35" s="1"/>
  <c r="H70" i="7"/>
  <c r="H71" i="7"/>
  <c r="H75" i="7" s="1"/>
  <c r="G99" i="35" s="1"/>
  <c r="G103" i="35" s="1"/>
  <c r="AF126" i="35"/>
  <c r="C177" i="35"/>
  <c r="D177" i="35" s="1"/>
  <c r="E177" i="35" s="1"/>
  <c r="F177" i="35" s="1"/>
  <c r="G177" i="35" s="1"/>
  <c r="H177" i="35" s="1"/>
  <c r="I177" i="35" s="1"/>
  <c r="J177" i="35" s="1"/>
  <c r="K177" i="35" s="1"/>
  <c r="L177" i="35" s="1"/>
  <c r="M177" i="35" s="1"/>
  <c r="N177" i="35" s="1"/>
  <c r="O177" i="35" s="1"/>
  <c r="P177" i="35" s="1"/>
  <c r="Q177" i="35" s="1"/>
  <c r="R177" i="35" s="1"/>
  <c r="S177" i="35" s="1"/>
  <c r="T177" i="35" s="1"/>
  <c r="U177" i="35" s="1"/>
  <c r="V177" i="35" s="1"/>
  <c r="W177" i="35" s="1"/>
  <c r="X177" i="35" s="1"/>
  <c r="Y177" i="35" s="1"/>
  <c r="Z177" i="35" s="1"/>
  <c r="AA177" i="35" s="1"/>
  <c r="AB177" i="35" s="1"/>
  <c r="AC177" i="35" s="1"/>
  <c r="AD177" i="35" s="1"/>
  <c r="AE177" i="35" s="1"/>
  <c r="AE178" i="35" s="1"/>
  <c r="AE180" i="35" s="1"/>
  <c r="B172" i="35"/>
  <c r="C168" i="35" s="1"/>
  <c r="E168" i="35" s="1"/>
  <c r="C161" i="35"/>
  <c r="E161" i="35" s="1"/>
  <c r="C146" i="35"/>
  <c r="E146" i="35" s="1"/>
  <c r="C145" i="35"/>
  <c r="E145" i="35" s="1"/>
  <c r="C142" i="35"/>
  <c r="E142" i="35" s="1"/>
  <c r="C126" i="35"/>
  <c r="D126" i="35"/>
  <c r="E126" i="35"/>
  <c r="F126" i="35"/>
  <c r="G126" i="35"/>
  <c r="K126" i="35"/>
  <c r="L126" i="35"/>
  <c r="M126" i="35"/>
  <c r="N126" i="35"/>
  <c r="O126" i="35"/>
  <c r="P126" i="35"/>
  <c r="Q126" i="35"/>
  <c r="R126" i="35"/>
  <c r="S126" i="35"/>
  <c r="T126" i="35"/>
  <c r="U126" i="35"/>
  <c r="V126" i="35"/>
  <c r="W126" i="35"/>
  <c r="X126" i="35"/>
  <c r="Y126" i="35"/>
  <c r="Z126" i="35"/>
  <c r="AA126" i="35"/>
  <c r="AB126" i="35"/>
  <c r="AC126" i="35"/>
  <c r="AD126" i="35"/>
  <c r="AE126" i="35"/>
  <c r="C108" i="35"/>
  <c r="D93" i="35"/>
  <c r="D108" i="35"/>
  <c r="E93" i="35"/>
  <c r="E108" i="35"/>
  <c r="F93" i="35"/>
  <c r="F108" i="35"/>
  <c r="G108" i="35"/>
  <c r="H108" i="35"/>
  <c r="H113" i="35" s="1"/>
  <c r="H114" i="35" s="1"/>
  <c r="I93" i="35"/>
  <c r="I108" i="35"/>
  <c r="I113" i="35"/>
  <c r="I114" i="35" s="1"/>
  <c r="J93" i="35"/>
  <c r="J108" i="35"/>
  <c r="J113" i="35"/>
  <c r="J114" i="35" s="1"/>
  <c r="K108" i="35"/>
  <c r="K113" i="35" s="1"/>
  <c r="K114" i="35" s="1"/>
  <c r="L108" i="35"/>
  <c r="L113" i="35" s="1"/>
  <c r="L114" i="35" s="1"/>
  <c r="M108" i="35"/>
  <c r="M113" i="35" s="1"/>
  <c r="M114" i="35" s="1"/>
  <c r="N108" i="35"/>
  <c r="N113" i="35" s="1"/>
  <c r="N114" i="35" s="1"/>
  <c r="O108" i="35"/>
  <c r="O113" i="35" s="1"/>
  <c r="O114" i="35" s="1"/>
  <c r="P93" i="35"/>
  <c r="P108" i="35"/>
  <c r="P113" i="35" s="1"/>
  <c r="P114" i="35" s="1"/>
  <c r="Q108" i="35"/>
  <c r="Q113" i="35" s="1"/>
  <c r="Q114" i="35" s="1"/>
  <c r="R108" i="35"/>
  <c r="R113" i="35" s="1"/>
  <c r="R114" i="35" s="1"/>
  <c r="S108" i="35"/>
  <c r="S113" i="35" s="1"/>
  <c r="S114" i="35" s="1"/>
  <c r="T108" i="35"/>
  <c r="T113" i="35" s="1"/>
  <c r="T114" i="35" s="1"/>
  <c r="U108" i="35"/>
  <c r="U113" i="35" s="1"/>
  <c r="U114" i="35" s="1"/>
  <c r="V108" i="35"/>
  <c r="V113" i="35" s="1"/>
  <c r="V114" i="35" s="1"/>
  <c r="W108" i="35"/>
  <c r="W113" i="35" s="1"/>
  <c r="W114" i="35" s="1"/>
  <c r="X108" i="35"/>
  <c r="X113" i="35" s="1"/>
  <c r="X114" i="35" s="1"/>
  <c r="Y93" i="35"/>
  <c r="Y108" i="35"/>
  <c r="Y113" i="35" s="1"/>
  <c r="Y114" i="35" s="1"/>
  <c r="Z93" i="35"/>
  <c r="Z108" i="35"/>
  <c r="Z113" i="35" s="1"/>
  <c r="Z114" i="35" s="1"/>
  <c r="AA108" i="35"/>
  <c r="AA113" i="35" s="1"/>
  <c r="AA114" i="35" s="1"/>
  <c r="AB108" i="35"/>
  <c r="AB113" i="35" s="1"/>
  <c r="AB114" i="35" s="1"/>
  <c r="AC108" i="35"/>
  <c r="AC113" i="35" s="1"/>
  <c r="AC114" i="35" s="1"/>
  <c r="AD108" i="35"/>
  <c r="AD113" i="35" s="1"/>
  <c r="AD114" i="35" s="1"/>
  <c r="AE93" i="35"/>
  <c r="AE108" i="35"/>
  <c r="AE113" i="35" s="1"/>
  <c r="AE114" i="35" s="1"/>
  <c r="AF108" i="35"/>
  <c r="AF113" i="35" s="1"/>
  <c r="AF114" i="35" s="1"/>
  <c r="A102" i="35"/>
  <c r="A101" i="35"/>
  <c r="A100" i="35"/>
  <c r="A99" i="35"/>
  <c r="B91" i="35"/>
  <c r="B90" i="35"/>
  <c r="B89" i="35"/>
  <c r="B88" i="35"/>
  <c r="B87" i="35"/>
  <c r="B86" i="35"/>
  <c r="B85" i="35"/>
  <c r="B84" i="35"/>
  <c r="B83" i="35"/>
  <c r="B82" i="35"/>
  <c r="B81" i="35"/>
  <c r="B80" i="35"/>
  <c r="B79" i="35"/>
  <c r="B78" i="35"/>
  <c r="B77" i="35"/>
  <c r="B74" i="35"/>
  <c r="B73" i="35"/>
  <c r="B72" i="35"/>
  <c r="B71" i="35"/>
  <c r="B70" i="35"/>
  <c r="B69" i="35"/>
  <c r="B68" i="35"/>
  <c r="B67" i="35"/>
  <c r="B66" i="35"/>
  <c r="B65" i="35"/>
  <c r="B64" i="35"/>
  <c r="B63" i="35"/>
  <c r="B62" i="35"/>
  <c r="B61" i="35"/>
  <c r="B60" i="35"/>
  <c r="B59" i="35"/>
  <c r="AF43" i="35"/>
  <c r="AE43" i="35"/>
  <c r="AD43" i="35"/>
  <c r="AA43" i="35"/>
  <c r="Z43" i="35"/>
  <c r="X43" i="35"/>
  <c r="U43" i="35"/>
  <c r="T43" i="35"/>
  <c r="S43" i="35"/>
  <c r="P43" i="35"/>
  <c r="O43" i="35"/>
  <c r="N43" i="35"/>
  <c r="K43" i="35"/>
  <c r="J43" i="35"/>
  <c r="I43" i="35"/>
  <c r="D43" i="35"/>
  <c r="B41" i="35"/>
  <c r="B40" i="35"/>
  <c r="B39" i="35"/>
  <c r="B38" i="35"/>
  <c r="B37" i="35"/>
  <c r="B36" i="35"/>
  <c r="B35" i="35"/>
  <c r="B34" i="35"/>
  <c r="B33" i="35"/>
  <c r="B32" i="35"/>
  <c r="B31" i="35"/>
  <c r="B30" i="35"/>
  <c r="B29" i="35"/>
  <c r="B28" i="35"/>
  <c r="B27" i="35"/>
  <c r="B9" i="35"/>
  <c r="G75" i="7"/>
  <c r="F99" i="35" s="1"/>
  <c r="F103" i="35" s="1"/>
  <c r="F75" i="7"/>
  <c r="E99" i="35" s="1"/>
  <c r="E103" i="35" s="1"/>
  <c r="E75" i="7"/>
  <c r="D99" i="35" s="1"/>
  <c r="D103" i="35" s="1"/>
  <c r="D75" i="7"/>
  <c r="C73" i="7"/>
  <c r="H72" i="7"/>
  <c r="G72" i="7"/>
  <c r="F72" i="7"/>
  <c r="E72" i="7"/>
  <c r="D72" i="7"/>
  <c r="C72" i="7" s="1"/>
  <c r="C70" i="7"/>
  <c r="F51" i="7"/>
  <c r="F56" i="7" s="1"/>
  <c r="F45" i="7"/>
  <c r="F49" i="7" s="1"/>
  <c r="F41" i="7"/>
  <c r="D30" i="7"/>
  <c r="D25" i="7"/>
  <c r="E25" i="7"/>
  <c r="D17" i="7"/>
  <c r="E17" i="7"/>
  <c r="F17" i="7"/>
  <c r="D9" i="7"/>
  <c r="E9" i="7"/>
  <c r="P59" i="7"/>
  <c r="P58" i="7"/>
  <c r="K56" i="7"/>
  <c r="K25" i="7"/>
  <c r="K17" i="7"/>
  <c r="K9" i="7"/>
  <c r="L56" i="7"/>
  <c r="L25" i="7"/>
  <c r="L17" i="7"/>
  <c r="L9" i="7"/>
  <c r="M56" i="7"/>
  <c r="M25" i="7"/>
  <c r="M17" i="7"/>
  <c r="M9" i="7"/>
  <c r="N56" i="7"/>
  <c r="N25" i="7"/>
  <c r="N17" i="7"/>
  <c r="N9" i="7"/>
  <c r="O56" i="7"/>
  <c r="O25" i="7"/>
  <c r="O17" i="7"/>
  <c r="O9" i="7"/>
  <c r="I51" i="7"/>
  <c r="I56" i="7"/>
  <c r="I45" i="7"/>
  <c r="I41" i="7"/>
  <c r="I43" i="7" s="1"/>
  <c r="G25" i="7"/>
  <c r="H25" i="7"/>
  <c r="I25" i="7"/>
  <c r="G17" i="7"/>
  <c r="H17" i="7"/>
  <c r="G9" i="7"/>
  <c r="I9" i="7" s="1"/>
  <c r="H9" i="7"/>
  <c r="P44" i="7"/>
  <c r="F29" i="7"/>
  <c r="I29" i="7"/>
  <c r="F28" i="7"/>
  <c r="C28" i="7" s="1"/>
  <c r="P28" i="7" s="1"/>
  <c r="I28" i="7"/>
  <c r="F27" i="7"/>
  <c r="I27" i="7"/>
  <c r="F26" i="7"/>
  <c r="I26" i="7"/>
  <c r="F24" i="7"/>
  <c r="I24" i="7"/>
  <c r="F23" i="7"/>
  <c r="I23" i="7"/>
  <c r="F22" i="7"/>
  <c r="I22" i="7"/>
  <c r="F21" i="7"/>
  <c r="I21" i="7"/>
  <c r="F20" i="7"/>
  <c r="I20" i="7"/>
  <c r="F19" i="7"/>
  <c r="I19" i="7"/>
  <c r="F18" i="7"/>
  <c r="I18" i="7"/>
  <c r="F16" i="7"/>
  <c r="I16" i="7"/>
  <c r="F15" i="7"/>
  <c r="I15" i="7"/>
  <c r="F14" i="7"/>
  <c r="I14" i="7"/>
  <c r="F13" i="7"/>
  <c r="I13" i="7"/>
  <c r="F12" i="7"/>
  <c r="I12" i="7"/>
  <c r="F11" i="7"/>
  <c r="I11" i="7"/>
  <c r="F10" i="7"/>
  <c r="I10" i="7"/>
  <c r="P8" i="7"/>
  <c r="C29" i="7" l="1"/>
  <c r="P29" i="7" s="1"/>
  <c r="C51" i="7"/>
  <c r="P51" i="7" s="1"/>
  <c r="F9" i="7"/>
  <c r="C9" i="7" s="1"/>
  <c r="P9" i="7" s="1"/>
  <c r="C71" i="7"/>
  <c r="C33" i="7"/>
  <c r="P33" i="7" s="1"/>
  <c r="I17" i="7"/>
  <c r="F25" i="7"/>
  <c r="C25" i="7" s="1"/>
  <c r="P25" i="7" s="1"/>
  <c r="E69" i="7"/>
  <c r="D111" i="35" s="1"/>
  <c r="D112" i="35" s="1"/>
  <c r="C31" i="7"/>
  <c r="P31" i="7" s="1"/>
  <c r="C41" i="7"/>
  <c r="P41" i="7" s="1"/>
  <c r="F43" i="7"/>
  <c r="C43" i="7" s="1"/>
  <c r="P43" i="7" s="1"/>
  <c r="C54" i="7"/>
  <c r="P54" i="7" s="1"/>
  <c r="C14" i="7"/>
  <c r="P14" i="7" s="1"/>
  <c r="C56" i="7"/>
  <c r="P56" i="7" s="1"/>
  <c r="C45" i="7"/>
  <c r="P45" i="7" s="1"/>
  <c r="I49" i="7"/>
  <c r="C16" i="7"/>
  <c r="P16" i="7" s="1"/>
  <c r="C19" i="7"/>
  <c r="P19" i="7" s="1"/>
  <c r="C26" i="7"/>
  <c r="P26" i="7" s="1"/>
  <c r="C27" i="7"/>
  <c r="P27" i="7" s="1"/>
  <c r="C12" i="7"/>
  <c r="P12" i="7" s="1"/>
  <c r="C23" i="7"/>
  <c r="P23" i="7" s="1"/>
  <c r="C20" i="7"/>
  <c r="P20" i="7" s="1"/>
  <c r="C10" i="7"/>
  <c r="P10" i="7" s="1"/>
  <c r="C24" i="7"/>
  <c r="P24" i="7" s="1"/>
  <c r="C15" i="7"/>
  <c r="P15" i="7" s="1"/>
  <c r="C11" i="7"/>
  <c r="P11" i="7" s="1"/>
  <c r="C22" i="7"/>
  <c r="P22" i="7" s="1"/>
  <c r="C21" i="7"/>
  <c r="P21" i="7" s="1"/>
  <c r="C18" i="7"/>
  <c r="P18" i="7" s="1"/>
  <c r="C13" i="7"/>
  <c r="P13" i="7" s="1"/>
  <c r="P116" i="35"/>
  <c r="R125" i="35"/>
  <c r="I128" i="35"/>
  <c r="W93" i="35"/>
  <c r="Q93" i="35"/>
  <c r="Q116" i="35" s="1"/>
  <c r="K93" i="35"/>
  <c r="E43" i="35"/>
  <c r="AD93" i="35"/>
  <c r="M127" i="35"/>
  <c r="G127" i="35"/>
  <c r="G128" i="35" s="1"/>
  <c r="C148" i="35"/>
  <c r="E148" i="35" s="1"/>
  <c r="Y43" i="35"/>
  <c r="T116" i="35"/>
  <c r="C149" i="35"/>
  <c r="E149" i="35" s="1"/>
  <c r="C158" i="35"/>
  <c r="E158" i="35" s="1"/>
  <c r="AB43" i="35"/>
  <c r="C162" i="35"/>
  <c r="E162" i="35" s="1"/>
  <c r="Z125" i="35"/>
  <c r="C164" i="35"/>
  <c r="E164" i="35" s="1"/>
  <c r="V127" i="35"/>
  <c r="J116" i="35"/>
  <c r="C165" i="35"/>
  <c r="E165" i="35" s="1"/>
  <c r="G43" i="35"/>
  <c r="M93" i="35"/>
  <c r="M116" i="35" s="1"/>
  <c r="G125" i="35"/>
  <c r="B42" i="35"/>
  <c r="Q125" i="35"/>
  <c r="B25" i="35"/>
  <c r="T127" i="35"/>
  <c r="B92" i="35"/>
  <c r="B75" i="35"/>
  <c r="AA116" i="35"/>
  <c r="C150" i="35"/>
  <c r="E150" i="35" s="1"/>
  <c r="C166" i="35"/>
  <c r="E166" i="35" s="1"/>
  <c r="B178" i="35"/>
  <c r="B180" i="35" s="1"/>
  <c r="E125" i="35"/>
  <c r="D178" i="35" s="1"/>
  <c r="D180" i="35" s="1"/>
  <c r="R43" i="35"/>
  <c r="C151" i="35"/>
  <c r="E151" i="35" s="1"/>
  <c r="C167" i="35"/>
  <c r="E167" i="35" s="1"/>
  <c r="C153" i="35"/>
  <c r="E153" i="35" s="1"/>
  <c r="C169" i="35"/>
  <c r="E169" i="35" s="1"/>
  <c r="Q127" i="35"/>
  <c r="P178" i="35" s="1"/>
  <c r="P180" i="35" s="1"/>
  <c r="Z116" i="35"/>
  <c r="I116" i="35"/>
  <c r="C154" i="35"/>
  <c r="E154" i="35" s="1"/>
  <c r="C170" i="35"/>
  <c r="E170" i="35" s="1"/>
  <c r="K127" i="35"/>
  <c r="Y116" i="35"/>
  <c r="O116" i="35"/>
  <c r="C155" i="35"/>
  <c r="E155" i="35" s="1"/>
  <c r="C171" i="35"/>
  <c r="E171" i="35" s="1"/>
  <c r="C127" i="35"/>
  <c r="C128" i="35" s="1"/>
  <c r="P127" i="35"/>
  <c r="X116" i="35"/>
  <c r="C143" i="35"/>
  <c r="E143" i="35" s="1"/>
  <c r="C159" i="35"/>
  <c r="E159" i="35" s="1"/>
  <c r="S125" i="35"/>
  <c r="S128" i="35" s="1"/>
  <c r="AF93" i="35"/>
  <c r="AF116" i="35" s="1"/>
  <c r="U127" i="35"/>
  <c r="AB116" i="35"/>
  <c r="L125" i="35"/>
  <c r="K178" i="35" s="1"/>
  <c r="K180" i="35" s="1"/>
  <c r="W127" i="35"/>
  <c r="R127" i="35"/>
  <c r="Q178" i="35" s="1"/>
  <c r="Q180" i="35" s="1"/>
  <c r="B108" i="35"/>
  <c r="F113" i="35"/>
  <c r="F114" i="35" s="1"/>
  <c r="F116" i="35" s="1"/>
  <c r="AB125" i="35"/>
  <c r="AA178" i="35" s="1"/>
  <c r="AA180" i="35" s="1"/>
  <c r="V125" i="35"/>
  <c r="U178" i="35" s="1"/>
  <c r="U180" i="35" s="1"/>
  <c r="K125" i="35"/>
  <c r="F125" i="35"/>
  <c r="E128" i="35"/>
  <c r="C147" i="35"/>
  <c r="E147" i="35" s="1"/>
  <c r="C156" i="35"/>
  <c r="E156" i="35" s="1"/>
  <c r="C163" i="35"/>
  <c r="E163" i="35" s="1"/>
  <c r="P125" i="35"/>
  <c r="H43" i="35"/>
  <c r="W116" i="35"/>
  <c r="L93" i="35"/>
  <c r="L116" i="35" s="1"/>
  <c r="H93" i="35"/>
  <c r="H116" i="35" s="1"/>
  <c r="E113" i="35"/>
  <c r="E114" i="35" s="1"/>
  <c r="E116" i="35" s="1"/>
  <c r="J125" i="35"/>
  <c r="K116" i="35"/>
  <c r="C157" i="35"/>
  <c r="E157" i="35" s="1"/>
  <c r="C141" i="35"/>
  <c r="E141" i="35" s="1"/>
  <c r="E172" i="35" s="1"/>
  <c r="AF175" i="35" s="1"/>
  <c r="G93" i="35"/>
  <c r="L128" i="35"/>
  <c r="C93" i="35"/>
  <c r="W43" i="35"/>
  <c r="R116" i="35"/>
  <c r="D113" i="35"/>
  <c r="D114" i="35" s="1"/>
  <c r="D116" i="35" s="1"/>
  <c r="AD127" i="35"/>
  <c r="O127" i="35"/>
  <c r="J127" i="35"/>
  <c r="J128" i="35" s="1"/>
  <c r="AE116" i="35"/>
  <c r="N127" i="35"/>
  <c r="N128" i="35" s="1"/>
  <c r="D127" i="35"/>
  <c r="D128" i="35" s="1"/>
  <c r="C144" i="35"/>
  <c r="E144" i="35" s="1"/>
  <c r="C152" i="35"/>
  <c r="E152" i="35" s="1"/>
  <c r="C160" i="35"/>
  <c r="E160" i="35" s="1"/>
  <c r="M125" i="35"/>
  <c r="L178" i="35" s="1"/>
  <c r="L180" i="35" s="1"/>
  <c r="S127" i="35"/>
  <c r="C17" i="7"/>
  <c r="P17" i="7" s="1"/>
  <c r="C49" i="7"/>
  <c r="P49" i="7" s="1"/>
  <c r="C99" i="35"/>
  <c r="C75" i="7"/>
  <c r="AD116" i="35"/>
  <c r="V116" i="35"/>
  <c r="C112" i="35"/>
  <c r="C113" i="35" s="1"/>
  <c r="AC93" i="35"/>
  <c r="AC116" i="35" s="1"/>
  <c r="U116" i="35"/>
  <c r="H69" i="7"/>
  <c r="B126" i="35"/>
  <c r="S116" i="35"/>
  <c r="N116" i="35"/>
  <c r="AF125" i="35"/>
  <c r="AF128" i="35" s="1"/>
  <c r="O125" i="35"/>
  <c r="X125" i="35"/>
  <c r="AA125" i="35"/>
  <c r="AA128" i="35" s="1"/>
  <c r="F127" i="35"/>
  <c r="U125" i="35"/>
  <c r="U128" i="35" s="1"/>
  <c r="T125" i="35"/>
  <c r="S178" i="35" s="1"/>
  <c r="S180" i="35" s="1"/>
  <c r="H125" i="35"/>
  <c r="AD125" i="35"/>
  <c r="AE125" i="35"/>
  <c r="AE128" i="35" s="1"/>
  <c r="AC125" i="35"/>
  <c r="AC128" i="35" s="1"/>
  <c r="Y125" i="35"/>
  <c r="X178" i="35" s="1"/>
  <c r="X180" i="35" s="1"/>
  <c r="V178" i="35"/>
  <c r="V180" i="35" s="1"/>
  <c r="W128" i="35"/>
  <c r="X128" i="35"/>
  <c r="Z128" i="35"/>
  <c r="Y178" i="35"/>
  <c r="Y180" i="35" s="1"/>
  <c r="J178" i="35" l="1"/>
  <c r="J180" i="35" s="1"/>
  <c r="O178" i="35"/>
  <c r="O180" i="35" s="1"/>
  <c r="Q128" i="35"/>
  <c r="B43" i="35"/>
  <c r="AC178" i="35"/>
  <c r="AC180" i="35" s="1"/>
  <c r="F178" i="35"/>
  <c r="F180" i="35" s="1"/>
  <c r="M128" i="35"/>
  <c r="R128" i="35"/>
  <c r="K128" i="35"/>
  <c r="AD178" i="35"/>
  <c r="AD180" i="35" s="1"/>
  <c r="R178" i="35"/>
  <c r="R180" i="35" s="1"/>
  <c r="V128" i="35"/>
  <c r="C178" i="35"/>
  <c r="C180" i="35" s="1"/>
  <c r="Y128" i="35"/>
  <c r="AD128" i="35"/>
  <c r="M178" i="35"/>
  <c r="M180" i="35" s="1"/>
  <c r="I178" i="35"/>
  <c r="I180" i="35" s="1"/>
  <c r="AB178" i="35"/>
  <c r="AB180" i="35" s="1"/>
  <c r="AB128" i="35"/>
  <c r="P128" i="35"/>
  <c r="T128" i="35"/>
  <c r="T178" i="35"/>
  <c r="T180" i="35" s="1"/>
  <c r="AF179" i="35"/>
  <c r="B125" i="35"/>
  <c r="W178" i="35"/>
  <c r="W180" i="35" s="1"/>
  <c r="B99" i="35"/>
  <c r="B103" i="35" s="1"/>
  <c r="C103" i="35"/>
  <c r="C114" i="35" s="1"/>
  <c r="C116" i="35" s="1"/>
  <c r="C118" i="35" s="1"/>
  <c r="C119" i="35" s="1"/>
  <c r="H128" i="35"/>
  <c r="B132" i="35" s="1"/>
  <c r="G178" i="35"/>
  <c r="G180" i="35" s="1"/>
  <c r="G111" i="35"/>
  <c r="C69" i="7"/>
  <c r="N178" i="35"/>
  <c r="N180" i="35" s="1"/>
  <c r="O128" i="35"/>
  <c r="Z178" i="35"/>
  <c r="Z180" i="35" s="1"/>
  <c r="AM177" i="35"/>
  <c r="AM178" i="35" s="1"/>
  <c r="AK177" i="35"/>
  <c r="AK178" i="35" s="1"/>
  <c r="AJ177" i="35"/>
  <c r="AJ178" i="35" s="1"/>
  <c r="AI177" i="35"/>
  <c r="AI178" i="35" s="1"/>
  <c r="AO177" i="35"/>
  <c r="AO178" i="35" s="1"/>
  <c r="AG177" i="35"/>
  <c r="AG178" i="35" s="1"/>
  <c r="AL177" i="35"/>
  <c r="AL178" i="35" s="1"/>
  <c r="AH177" i="35"/>
  <c r="AH178" i="35" s="1"/>
  <c r="AF177" i="35"/>
  <c r="AF178" i="35" s="1"/>
  <c r="AN177" i="35"/>
  <c r="AN178" i="35" s="1"/>
  <c r="E178" i="35"/>
  <c r="E180" i="35" s="1"/>
  <c r="F128" i="35"/>
  <c r="B127" i="35"/>
  <c r="B93" i="35"/>
  <c r="B128" i="35" l="1"/>
  <c r="G112" i="35"/>
  <c r="G113" i="35" s="1"/>
  <c r="G114" i="35" s="1"/>
  <c r="G116" i="35" s="1"/>
  <c r="B111" i="35"/>
  <c r="B112" i="35" s="1"/>
  <c r="B113" i="35" s="1"/>
  <c r="B114" i="35" s="1"/>
  <c r="B116" i="35" s="1"/>
  <c r="D117" i="35"/>
  <c r="D118" i="35" s="1"/>
  <c r="E117" i="35" s="1"/>
  <c r="E118" i="35" s="1"/>
  <c r="F117" i="35" s="1"/>
  <c r="F118" i="35" s="1"/>
  <c r="E119" i="35" l="1"/>
  <c r="D119" i="35"/>
  <c r="F119" i="35"/>
  <c r="G117" i="35"/>
  <c r="G118" i="35" s="1"/>
  <c r="G119" i="35" l="1"/>
  <c r="H117" i="35"/>
  <c r="H118" i="35" s="1"/>
  <c r="I117" i="35" l="1"/>
  <c r="I118" i="35" s="1"/>
  <c r="H119" i="35"/>
  <c r="J117" i="35" l="1"/>
  <c r="J118" i="35" s="1"/>
  <c r="I119" i="35"/>
  <c r="K117" i="35" l="1"/>
  <c r="K118" i="35" s="1"/>
  <c r="J119" i="35"/>
  <c r="L117" i="35" l="1"/>
  <c r="L118" i="35" s="1"/>
  <c r="K119" i="35"/>
  <c r="M117" i="35" l="1"/>
  <c r="M118" i="35" s="1"/>
  <c r="L119" i="35"/>
  <c r="M119" i="35" l="1"/>
  <c r="N117" i="35"/>
  <c r="N118" i="35" s="1"/>
  <c r="O117" i="35" l="1"/>
  <c r="O118" i="35" s="1"/>
  <c r="N119" i="35"/>
  <c r="P117" i="35" l="1"/>
  <c r="P118" i="35" s="1"/>
  <c r="O119" i="35"/>
  <c r="P119" i="35" l="1"/>
  <c r="Q117" i="35"/>
  <c r="Q118" i="35" s="1"/>
  <c r="R117" i="35" l="1"/>
  <c r="R118" i="35" s="1"/>
  <c r="Q119" i="35"/>
  <c r="R119" i="35" l="1"/>
  <c r="S117" i="35"/>
  <c r="S118" i="35" s="1"/>
  <c r="S119" i="35" l="1"/>
  <c r="T117" i="35"/>
  <c r="T118" i="35" s="1"/>
  <c r="U117" i="35" l="1"/>
  <c r="U118" i="35" s="1"/>
  <c r="T119" i="35"/>
  <c r="V117" i="35" l="1"/>
  <c r="V118" i="35" s="1"/>
  <c r="U119" i="35"/>
  <c r="W117" i="35" l="1"/>
  <c r="W118" i="35" s="1"/>
  <c r="V119" i="35"/>
  <c r="X117" i="35" l="1"/>
  <c r="X118" i="35" s="1"/>
  <c r="W119" i="35"/>
  <c r="Y117" i="35" l="1"/>
  <c r="Y118" i="35" s="1"/>
  <c r="X119" i="35"/>
  <c r="Y119" i="35" l="1"/>
  <c r="Z117" i="35"/>
  <c r="Z118" i="35" s="1"/>
  <c r="AA117" i="35" l="1"/>
  <c r="AA118" i="35" s="1"/>
  <c r="Z119" i="35"/>
  <c r="AB117" i="35" l="1"/>
  <c r="AB118" i="35" s="1"/>
  <c r="AA119" i="35"/>
  <c r="AB119" i="35" l="1"/>
  <c r="AC117" i="35"/>
  <c r="AC118" i="35" s="1"/>
  <c r="AD117" i="35" l="1"/>
  <c r="AD118" i="35" s="1"/>
  <c r="AC119" i="35"/>
  <c r="AD119" i="35" l="1"/>
  <c r="AE117" i="35"/>
  <c r="AE118" i="35" s="1"/>
  <c r="AE119" i="35" l="1"/>
  <c r="AF117" i="35"/>
  <c r="AF118" i="35" s="1"/>
  <c r="AF119" i="35" s="1"/>
  <c r="F34" i="7" l="1"/>
  <c r="F30" i="7"/>
  <c r="F39" i="7" l="1"/>
  <c r="N60" i="7" l="1"/>
  <c r="O60" i="7"/>
  <c r="M60" i="7"/>
  <c r="K60" i="7"/>
  <c r="L60" i="7"/>
  <c r="I34" i="7"/>
  <c r="G30" i="7"/>
  <c r="I30" i="7" s="1"/>
  <c r="C30" i="7" s="1"/>
  <c r="B131" i="35"/>
  <c r="B133" i="35" s="1"/>
  <c r="I39" i="7" l="1"/>
  <c r="C34" i="7"/>
  <c r="P34" i="7"/>
  <c r="M39" i="7"/>
  <c r="L39" i="7"/>
  <c r="O39" i="7"/>
  <c r="N39" i="7"/>
  <c r="K39" i="7"/>
  <c r="P30" i="7" l="1"/>
  <c r="P39" i="7"/>
  <c r="P57" i="7"/>
</calcChain>
</file>

<file path=xl/sharedStrings.xml><?xml version="1.0" encoding="utf-8"?>
<sst xmlns="http://schemas.openxmlformats.org/spreadsheetml/2006/main" count="441" uniqueCount="319">
  <si>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</si>
  <si>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</si>
  <si>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</si>
  <si>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</si>
  <si>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</si>
  <si>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</si>
  <si>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2 Cont RP</t>
  </si>
  <si>
    <t xml:space="preserve"> ==&gt; se introduc datele din contul de rezultate patrimonial al beneficiarului, pentru ultimele trei exercitii financiare incheiate
si informatiile suplimentare solicitate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</si>
  <si>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</si>
  <si>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</si>
  <si>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</si>
  <si>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</si>
  <si>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</si>
  <si>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</si>
  <si>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</si>
  <si>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</si>
  <si>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</si>
  <si>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</si>
  <si>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</si>
  <si>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</si>
  <si>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</si>
  <si>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</si>
  <si>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</si>
  <si>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</si>
  <si>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</si>
  <si>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</si>
  <si>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</si>
  <si>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</si>
  <si>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</si>
  <si>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</si>
  <si>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</si>
  <si>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</si>
  <si>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</si>
  <si>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</si>
  <si>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</si>
  <si>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</si>
  <si>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</si>
  <si>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</si>
  <si>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</si>
  <si>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</si>
  <si>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</si>
  <si>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</si>
  <si>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</si>
  <si>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</si>
  <si>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</si>
  <si>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</si>
  <si>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</si>
  <si>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</si>
  <si>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</si>
  <si>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</si>
  <si>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</si>
  <si>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</si>
  <si>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</si>
  <si>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</si>
  <si>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</si>
  <si>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</si>
  <si>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</si>
  <si>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</si>
  <si>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</si>
  <si>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</si>
  <si>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</si>
  <si>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</si>
  <si>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</si>
  <si>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</si>
  <si>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</si>
  <si>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</si>
  <si>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</si>
  <si>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</si>
  <si>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</si>
  <si>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</si>
  <si>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</si>
  <si>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</si>
  <si>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</si>
  <si>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</si>
  <si>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</si>
  <si>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</si>
  <si>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</si>
  <si>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</si>
  <si>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</si>
  <si>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</si>
  <si>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</si>
  <si>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</si>
  <si>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</si>
  <si>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</si>
  <si>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</si>
  <si>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</si>
  <si>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</si>
  <si>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</si>
  <si>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</si>
  <si>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</si>
  <si>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</si>
  <si>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</si>
  <si>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</si>
  <si>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</si>
  <si>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</si>
  <si>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</si>
  <si>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</si>
  <si>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</si>
  <si>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</si>
  <si>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</si>
  <si>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</si>
  <si>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</si>
  <si>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</si>
  <si>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</si>
  <si>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</si>
  <si>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</si>
  <si>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</si>
  <si>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</si>
  <si>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</si>
  <si>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</si>
  <si>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</si>
  <si>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</si>
  <si>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</si>
  <si>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</si>
  <si>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</si>
  <si>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</si>
  <si>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</si>
  <si>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</si>
  <si>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</si>
  <si>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</si>
  <si>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</si>
  <si>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</si>
  <si>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</si>
  <si>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</si>
  <si>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</si>
  <si>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</si>
  <si>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</si>
  <si>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</si>
  <si>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</si>
  <si>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</si>
  <si>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</si>
  <si>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</si>
  <si>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</si>
  <si>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</si>
  <si>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</si>
  <si>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1.1</t>
  </si>
  <si>
    <t>TOTAL CAPITOL 1</t>
  </si>
  <si>
    <t>Cheltuieli de informare și publicitate pentru proiect, care rezultă din obligațiile beneficiarului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</si>
  <si>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</si>
  <si>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</si>
  <si>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</si>
  <si>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</si>
  <si>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</si>
  <si>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</si>
  <si>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</si>
  <si>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</si>
  <si>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</si>
  <si>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</si>
  <si>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</si>
  <si>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</si>
  <si>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</si>
  <si>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</si>
  <si>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buget</t>
  </si>
  <si>
    <t>Analiza financiara - venituri si cheltuieli din activitatea corespunzătoare proiectului de investiții</t>
  </si>
  <si>
    <t>implementare</t>
  </si>
  <si>
    <t>operare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</si>
  <si>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</si>
  <si>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</si>
  <si>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</si>
  <si>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</si>
  <si>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</si>
  <si>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</si>
  <si>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</si>
  <si>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</si>
  <si>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</si>
  <si>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Cheltuieli neeligibile, fără TVA</t>
  </si>
  <si>
    <t>TVA aferentă cheltuielilor neeligibile, și TVA recuperabilă aferentă cheltuielilor eligibile</t>
  </si>
  <si>
    <t>SERVICII</t>
  </si>
  <si>
    <t>3.3.</t>
  </si>
  <si>
    <t>3.4.</t>
  </si>
  <si>
    <t>CHELTUIELI SUB FORMA DE RATE FORFETARE</t>
  </si>
  <si>
    <t>Cheltuieli indirecte conform art. 54 lit.a RDC 1060/2023</t>
  </si>
  <si>
    <t>ECHIPAMENTE / DOTARI / ACTIVE CORPORALE</t>
  </si>
  <si>
    <t>CHELTUIELI CU ACTIVE NECORPORALE</t>
  </si>
  <si>
    <t>Cheltuieli efectuate pentru cercetare industrială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</si>
  <si>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</si>
  <si>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</si>
  <si>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</si>
  <si>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</si>
  <si>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</si>
  <si>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</si>
  <si>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</si>
  <si>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</si>
  <si>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</si>
  <si>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</si>
  <si>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</si>
  <si>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</si>
  <si>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</si>
  <si>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</si>
  <si>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</si>
  <si>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</si>
  <si>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</si>
  <si>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</si>
  <si>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</si>
  <si>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</si>
  <si>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</si>
  <si>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</si>
  <si>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</si>
  <si>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</si>
  <si>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</si>
  <si>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</si>
  <si>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 xml:space="preserve">Cheltuieli pentru detașarea de personal cu înaltă calificare 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</si>
  <si>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</si>
  <si>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 și pentru serviciile de sprijinire a inovării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</si>
  <si>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</si>
  <si>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</si>
  <si>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</si>
  <si>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</si>
  <si>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salariale</t>
  </si>
  <si>
    <t>Cheltuieli salariale pentru managementul de proiect</t>
  </si>
  <si>
    <t>Cheltuieli generale de administrație pentru activitatea de cercetare industriala</t>
  </si>
  <si>
    <t>Cheltuieli generale de administrație pentru activitatea de dezvoltare industriala</t>
  </si>
  <si>
    <t>Cheltuieli generale de administrație pentru activitatea de inovare de produs</t>
  </si>
  <si>
    <t>Cheltuieli generale de administrație pentru activitatea de inovare de proces si organizationala</t>
  </si>
  <si>
    <t>Cheltuieli generale de administrație pentru activitatea de management de proiect</t>
  </si>
  <si>
    <t>Cheltuieli cu deplasarea pentru management de proiect</t>
  </si>
  <si>
    <t>Cheltuieli cu servicii de management</t>
  </si>
  <si>
    <t> TOTAL CAPITOL 10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</si>
  <si>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</si>
  <si>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</si>
  <si>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</si>
  <si>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</si>
  <si>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</si>
  <si>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Valoarea reziduala</t>
  </si>
  <si>
    <t>Calcul Rentabilitatea Investitiei</t>
  </si>
  <si>
    <t>Valoarea totala a proiectului fara TVA</t>
  </si>
  <si>
    <t>Profitul incremental (aferent investiției)</t>
  </si>
  <si>
    <t xml:space="preserve">Rentabilitatea investitiei </t>
  </si>
  <si>
    <t>Macheta se va completa de către lider-ul de proiect si de fiecare partener</t>
  </si>
  <si>
    <t>Orizontul de timp pentru care sunt realizate previziunile financiare  este de 30 ani (implementare+operare)</t>
  </si>
  <si>
    <t xml:space="preserve"> Macheta privind analiza şi previziunea financiară </t>
  </si>
  <si>
    <t>Datele se introduc numai in celulele marcate cu gri;  datele se introduc in LEI.</t>
  </si>
  <si>
    <t xml:space="preserve">Program: Creștere Inteligentă, Digitalizare și Instrumente Financiare 2021-2027
Prioritate: Prioritatea  1. Susținerea și promovarea unui sistem de CDI atractiv și competitiv în România
</t>
  </si>
  <si>
    <t xml:space="preserve"> ==&gt; se determina rentabilitatea investitiei pentru IMM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</si>
  <si>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</si>
  <si>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</si>
  <si>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</si>
  <si>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</si>
  <si>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</si>
  <si>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</si>
  <si>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</si>
  <si>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</si>
  <si>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</si>
  <si>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10</t>
  </si>
  <si>
    <t>AN 11</t>
  </si>
  <si>
    <t>AN 12</t>
  </si>
  <si>
    <t>AN 13</t>
  </si>
  <si>
    <t>AN 14</t>
  </si>
  <si>
    <t>AN 15</t>
  </si>
  <si>
    <t>AN 16</t>
  </si>
  <si>
    <t>AN 17</t>
  </si>
  <si>
    <t>AN 18</t>
  </si>
  <si>
    <t>AN 19</t>
  </si>
  <si>
    <t>AN 20</t>
  </si>
  <si>
    <t>AN 21</t>
  </si>
  <si>
    <t>AN 22</t>
  </si>
  <si>
    <t>AN 23</t>
  </si>
  <si>
    <t>AN 24</t>
  </si>
  <si>
    <t>AN 25</t>
  </si>
  <si>
    <t>AN 26</t>
  </si>
  <si>
    <t>AN 27</t>
  </si>
  <si>
    <t>AN 28</t>
  </si>
  <si>
    <t>AN 29</t>
  </si>
  <si>
    <t>AN 30</t>
  </si>
  <si>
    <t>Data estimata pentru semnarea contractului de finantare</t>
  </si>
  <si>
    <t>Perioada de realizare a activitatilor dupa semnarea contractului de finantare (luni)</t>
  </si>
  <si>
    <t>data/luna/an</t>
  </si>
  <si>
    <t xml:space="preserve"> ==&gt; se introduc datele aferente bugetului din cererea de finantare aferente solicitantului</t>
  </si>
  <si>
    <t xml:space="preserve">Buget </t>
  </si>
  <si>
    <t xml:space="preserve">Analiza financiara (AF) 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</si>
  <si>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</si>
  <si>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Cheltuielile eligibile pentru investiții inițiale pentru introducerea în producție</t>
  </si>
  <si>
    <t>Cheltuieli cu achiziția de active fixe corporale (altele decât terenuri și imobile), obiecte de inventar, materiale consumabile</t>
  </si>
  <si>
    <t>Cheltuieli cu realizarea/achizitia de construcţii/ modernizare/ modificare/ extindere/ consolidare construcții destinate gazduirii echipamentelor de producție/linii pilot în scopul introducerii în producție a rezultatelor CDI</t>
  </si>
  <si>
    <t>Cheltuieli pentru achiziția de active necorporale</t>
  </si>
  <si>
    <t>ACTIVE CORPORALE</t>
  </si>
  <si>
    <t xml:space="preserve">4.6 Active necorporale
</t>
  </si>
  <si>
    <t>Cheltuieli cu materiale de informare si promovare</t>
  </si>
  <si>
    <t>5.4 Cheltuieli pentru informare şi publicitate</t>
  </si>
  <si>
    <t>ALTE CHELTUIELI</t>
  </si>
  <si>
    <t>Materiale de informare si promovare</t>
  </si>
  <si>
    <t>Cheltuieli cu echiapemente</t>
  </si>
  <si>
    <t>Cheltuieli cu servicii de management proiect</t>
  </si>
  <si>
    <t>Cheltuieli cu achiziția de active fixe corporale (altele decât terenuri si imobile), obiecte de inventar, materiale consumabile</t>
  </si>
  <si>
    <t>1</t>
  </si>
  <si>
    <t>CAPITOL 1 Cheltuieli pentru activități de cercetare, inovare și introducerea in productie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</si>
  <si>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</si>
  <si>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</si>
  <si>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</si>
  <si>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</si>
  <si>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</si>
  <si>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</si>
  <si>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</si>
  <si>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</si>
  <si>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</si>
  <si>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</si>
  <si>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</si>
  <si>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</si>
  <si>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1.2.6</t>
  </si>
  <si>
    <t>1.2.7</t>
  </si>
  <si>
    <t>1.3.1</t>
  </si>
  <si>
    <t>1.3.2</t>
  </si>
  <si>
    <t>1.3.3</t>
  </si>
  <si>
    <t>1.3.4</t>
  </si>
  <si>
    <t>1.4.1</t>
  </si>
  <si>
    <t>1.4.2</t>
  </si>
  <si>
    <t>1.4.3</t>
  </si>
  <si>
    <t>1.5.1</t>
  </si>
  <si>
    <t>1.5.2</t>
  </si>
  <si>
    <t>1.5.3</t>
  </si>
  <si>
    <t>CAPITOLUL 2 Cheltuieli de informare și publicitate</t>
  </si>
  <si>
    <t>2.1.</t>
  </si>
  <si>
    <t>2.2.</t>
  </si>
  <si>
    <t>TOTAL CAPITOL 2</t>
  </si>
  <si>
    <t>CAPITOL 3 Cheltuieli de management de proiect</t>
  </si>
  <si>
    <t>3.1.</t>
  </si>
  <si>
    <t>3.2.</t>
  </si>
  <si>
    <t>TOTAL CAPITOL 3</t>
  </si>
  <si>
    <t>CAPITOL 4 Cheltuieli generale de administrație (dacă este cazul)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</si>
</sst>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,##0.000"/>
    <numFmt numFmtId="166" formatCode="#,##0.00_ ;[Red]\-#,##0.00\ "/>
    <numFmt numFmtId="167" formatCode="0.0"/>
  </numFmts>
  <fonts count="7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9"/>
      <color theme="10"/>
      <name val="Calibri"/>
      <family val="2"/>
      <scheme val="minor"/>
    </font>
    <font>
      <b/>
      <i/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9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2" fillId="0" borderId="0" applyFont="0" applyFill="0" applyBorder="0" applyAlignment="0" applyProtection="0"/>
    <xf numFmtId="0" fontId="55" fillId="0" borderId="0"/>
    <xf numFmtId="0" fontId="1" fillId="0" borderId="0"/>
    <xf numFmtId="9" fontId="56" fillId="0" borderId="0" applyFont="0" applyFill="0" applyBorder="0" applyAlignment="0" applyProtection="0"/>
    <xf numFmtId="0" fontId="1" fillId="0" borderId="0"/>
    <xf numFmtId="9" fontId="55" fillId="0" borderId="0" applyFont="0" applyFill="0" applyBorder="0" applyAlignment="0" applyProtection="0"/>
    <xf numFmtId="0" fontId="1" fillId="0" borderId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>
      <alignment horizontal="left"/>
    </xf>
    <xf numFmtId="0" fontId="58" fillId="0" borderId="0" applyBorder="0" applyProtection="0"/>
    <xf numFmtId="0" fontId="59" fillId="0" borderId="0" applyBorder="0" applyProtection="0">
      <alignment horizontal="left"/>
    </xf>
    <xf numFmtId="0" fontId="59" fillId="0" borderId="0" applyBorder="0" applyProtection="0"/>
  </cellStyleXfs>
  <cellXfs count="20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left" wrapText="1"/>
    </xf>
    <xf numFmtId="0" fontId="10" fillId="0" borderId="0" xfId="4" applyFont="1" applyAlignment="1" applyProtection="1">
      <alignment vertical="distributed"/>
    </xf>
    <xf numFmtId="0" fontId="11" fillId="0" borderId="0" xfId="0" applyFont="1" applyAlignment="1">
      <alignment vertical="distributed"/>
    </xf>
    <xf numFmtId="4" fontId="16" fillId="4" borderId="7" xfId="0" applyNumberFormat="1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 vertical="center"/>
    </xf>
    <xf numFmtId="3" fontId="24" fillId="4" borderId="0" xfId="0" applyNumberFormat="1" applyFont="1" applyFill="1" applyAlignment="1">
      <alignment horizontal="center" vertical="center"/>
    </xf>
    <xf numFmtId="4" fontId="22" fillId="4" borderId="7" xfId="0" applyNumberFormat="1" applyFont="1" applyFill="1" applyBorder="1" applyAlignment="1">
      <alignment horizontal="center"/>
    </xf>
    <xf numFmtId="2" fontId="0" fillId="4" borderId="0" xfId="0" applyNumberFormat="1" applyFill="1" applyAlignment="1">
      <alignment horizontal="right"/>
    </xf>
    <xf numFmtId="0" fontId="12" fillId="4" borderId="0" xfId="0" applyFont="1" applyFill="1" applyAlignment="1">
      <alignment horizontal="left"/>
    </xf>
    <xf numFmtId="4" fontId="15" fillId="4" borderId="0" xfId="0" applyNumberFormat="1" applyFont="1" applyFill="1" applyAlignment="1">
      <alignment horizontal="center"/>
    </xf>
    <xf numFmtId="4" fontId="16" fillId="4" borderId="0" xfId="0" applyNumberFormat="1" applyFont="1" applyFill="1"/>
    <xf numFmtId="165" fontId="16" fillId="4" borderId="0" xfId="0" applyNumberFormat="1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19" fillId="4" borderId="0" xfId="0" applyFont="1" applyFill="1" applyAlignment="1">
      <alignment horizontal="left" vertical="distributed"/>
    </xf>
    <xf numFmtId="4" fontId="20" fillId="4" borderId="0" xfId="0" applyNumberFormat="1" applyFont="1" applyFill="1" applyAlignment="1">
      <alignment horizontal="center" vertical="distributed"/>
    </xf>
    <xf numFmtId="4" fontId="21" fillId="4" borderId="0" xfId="0" applyNumberFormat="1" applyFont="1" applyFill="1" applyAlignment="1">
      <alignment horizontal="center" vertical="distributed"/>
    </xf>
    <xf numFmtId="0" fontId="17" fillId="4" borderId="18" xfId="0" applyFont="1" applyFill="1" applyBorder="1" applyAlignment="1">
      <alignment horizontal="left"/>
    </xf>
    <xf numFmtId="4" fontId="22" fillId="4" borderId="19" xfId="0" applyNumberFormat="1" applyFont="1" applyFill="1" applyBorder="1" applyAlignment="1">
      <alignment horizontal="center"/>
    </xf>
    <xf numFmtId="2" fontId="23" fillId="4" borderId="0" xfId="0" applyNumberFormat="1" applyFont="1" applyFill="1" applyAlignment="1">
      <alignment horizontal="right" vertical="center"/>
    </xf>
    <xf numFmtId="4" fontId="22" fillId="4" borderId="6" xfId="0" applyNumberFormat="1" applyFont="1" applyFill="1" applyBorder="1" applyAlignment="1">
      <alignment horizontal="center"/>
    </xf>
    <xf numFmtId="4" fontId="16" fillId="4" borderId="5" xfId="0" applyNumberFormat="1" applyFont="1" applyFill="1" applyBorder="1" applyAlignment="1">
      <alignment horizontal="center"/>
    </xf>
    <xf numFmtId="4" fontId="16" fillId="4" borderId="22" xfId="0" applyNumberFormat="1" applyFont="1" applyFill="1" applyBorder="1" applyAlignment="1">
      <alignment horizontal="center"/>
    </xf>
    <xf numFmtId="165" fontId="18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4" fontId="24" fillId="4" borderId="0" xfId="0" applyNumberFormat="1" applyFont="1" applyFill="1" applyAlignment="1">
      <alignment horizontal="center" vertical="center"/>
    </xf>
    <xf numFmtId="3" fontId="31" fillId="4" borderId="0" xfId="0" applyNumberFormat="1" applyFont="1" applyFill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/>
    </xf>
    <xf numFmtId="2" fontId="26" fillId="4" borderId="0" xfId="0" applyNumberFormat="1" applyFont="1" applyFill="1" applyAlignment="1">
      <alignment horizontal="right" vertical="center"/>
    </xf>
    <xf numFmtId="0" fontId="32" fillId="4" borderId="0" xfId="0" applyFont="1" applyFill="1" applyAlignment="1">
      <alignment horizontal="left" vertical="center"/>
    </xf>
    <xf numFmtId="4" fontId="33" fillId="4" borderId="0" xfId="0" applyNumberFormat="1" applyFont="1" applyFill="1" applyAlignment="1">
      <alignment horizontal="center"/>
    </xf>
    <xf numFmtId="9" fontId="33" fillId="4" borderId="0" xfId="1" applyFont="1" applyFill="1" applyBorder="1" applyAlignment="1" applyProtection="1">
      <alignment horizontal="center"/>
    </xf>
    <xf numFmtId="0" fontId="26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/>
    </xf>
    <xf numFmtId="3" fontId="18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horizontal="center" vertical="center"/>
    </xf>
    <xf numFmtId="2" fontId="25" fillId="4" borderId="0" xfId="0" applyNumberFormat="1" applyFont="1" applyFill="1" applyAlignment="1">
      <alignment horizontal="right" vertical="center"/>
    </xf>
    <xf numFmtId="3" fontId="22" fillId="4" borderId="0" xfId="0" applyNumberFormat="1" applyFont="1" applyFill="1" applyAlignment="1">
      <alignment horizontal="left"/>
    </xf>
    <xf numFmtId="3" fontId="25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right"/>
    </xf>
    <xf numFmtId="0" fontId="17" fillId="4" borderId="7" xfId="0" applyFont="1" applyFill="1" applyBorder="1" applyAlignment="1">
      <alignment horizontal="left"/>
    </xf>
    <xf numFmtId="4" fontId="36" fillId="4" borderId="7" xfId="0" applyNumberFormat="1" applyFont="1" applyFill="1" applyBorder="1" applyAlignment="1">
      <alignment horizontal="center"/>
    </xf>
    <xf numFmtId="0" fontId="16" fillId="4" borderId="0" xfId="0" applyFont="1" applyFill="1"/>
    <xf numFmtId="2" fontId="18" fillId="4" borderId="0" xfId="0" applyNumberFormat="1" applyFont="1" applyFill="1" applyAlignment="1">
      <alignment horizontal="right" vertical="center"/>
    </xf>
    <xf numFmtId="0" fontId="16" fillId="4" borderId="10" xfId="0" applyFont="1" applyFill="1" applyBorder="1" applyAlignment="1">
      <alignment horizontal="left"/>
    </xf>
    <xf numFmtId="4" fontId="36" fillId="4" borderId="6" xfId="0" applyNumberFormat="1" applyFont="1" applyFill="1" applyBorder="1" applyAlignment="1">
      <alignment horizontal="center"/>
    </xf>
    <xf numFmtId="4" fontId="35" fillId="4" borderId="5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2" fontId="37" fillId="4" borderId="7" xfId="0" applyNumberFormat="1" applyFont="1" applyFill="1" applyBorder="1" applyAlignment="1">
      <alignment horizontal="right" vertical="center"/>
    </xf>
    <xf numFmtId="0" fontId="37" fillId="4" borderId="7" xfId="0" applyFont="1" applyFill="1" applyBorder="1" applyAlignment="1">
      <alignment horizontal="left" vertical="center"/>
    </xf>
    <xf numFmtId="4" fontId="38" fillId="4" borderId="7" xfId="0" applyNumberFormat="1" applyFont="1" applyFill="1" applyBorder="1" applyAlignment="1">
      <alignment horizontal="center"/>
    </xf>
    <xf numFmtId="0" fontId="37" fillId="4" borderId="0" xfId="0" applyFont="1" applyFill="1" applyAlignment="1">
      <alignment horizontal="center" vertical="center"/>
    </xf>
    <xf numFmtId="2" fontId="18" fillId="4" borderId="7" xfId="0" applyNumberFormat="1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left" vertical="center"/>
    </xf>
    <xf numFmtId="2" fontId="25" fillId="4" borderId="7" xfId="0" applyNumberFormat="1" applyFont="1" applyFill="1" applyBorder="1" applyAlignment="1">
      <alignment horizontal="righ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2" fontId="24" fillId="4" borderId="0" xfId="0" applyNumberFormat="1" applyFont="1" applyFill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/>
    </xf>
    <xf numFmtId="4" fontId="16" fillId="5" borderId="7" xfId="0" applyNumberFormat="1" applyFont="1" applyFill="1" applyBorder="1" applyAlignment="1">
      <alignment horizontal="center"/>
    </xf>
    <xf numFmtId="2" fontId="16" fillId="4" borderId="0" xfId="0" quotePrefix="1" applyNumberFormat="1" applyFont="1" applyFill="1" applyAlignment="1">
      <alignment horizontal="right"/>
    </xf>
    <xf numFmtId="0" fontId="16" fillId="4" borderId="23" xfId="0" applyFont="1" applyFill="1" applyBorder="1" applyAlignment="1">
      <alignment horizontal="left"/>
    </xf>
    <xf numFmtId="3" fontId="16" fillId="4" borderId="0" xfId="0" applyNumberFormat="1" applyFont="1" applyFill="1" applyAlignment="1">
      <alignment horizontal="left"/>
    </xf>
    <xf numFmtId="4" fontId="26" fillId="5" borderId="0" xfId="5" applyNumberFormat="1" applyFont="1" applyFill="1" applyAlignment="1" applyProtection="1">
      <alignment horizontal="center" vertical="distributed"/>
      <protection locked="0"/>
    </xf>
    <xf numFmtId="3" fontId="16" fillId="4" borderId="0" xfId="0" applyNumberFormat="1" applyFont="1" applyFill="1" applyAlignment="1">
      <alignment horizontal="left" wrapText="1"/>
    </xf>
    <xf numFmtId="0" fontId="26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distributed"/>
    </xf>
    <xf numFmtId="4" fontId="8" fillId="4" borderId="0" xfId="0" applyNumberFormat="1" applyFont="1" applyFill="1" applyAlignment="1">
      <alignment horizontal="center"/>
    </xf>
    <xf numFmtId="4" fontId="40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9" fillId="4" borderId="0" xfId="0" applyFont="1" applyFill="1" applyAlignment="1">
      <alignment horizontal="left" vertical="distributed"/>
    </xf>
    <xf numFmtId="4" fontId="39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distributed"/>
    </xf>
    <xf numFmtId="4" fontId="34" fillId="4" borderId="0" xfId="0" applyNumberFormat="1" applyFont="1" applyFill="1" applyAlignment="1">
      <alignment horizontal="center" vertical="distributed"/>
    </xf>
    <xf numFmtId="0" fontId="42" fillId="4" borderId="0" xfId="0" applyFont="1" applyFill="1" applyAlignment="1">
      <alignment horizontal="center"/>
    </xf>
    <xf numFmtId="0" fontId="16" fillId="4" borderId="0" xfId="0" applyFont="1" applyFill="1" applyAlignment="1">
      <alignment horizontal="left" vertical="distributed"/>
    </xf>
    <xf numFmtId="0" fontId="22" fillId="4" borderId="0" xfId="0" applyFont="1" applyFill="1" applyAlignment="1">
      <alignment horizontal="left" vertical="distributed"/>
    </xf>
    <xf numFmtId="3" fontId="16" fillId="4" borderId="0" xfId="0" applyNumberFormat="1" applyFont="1" applyFill="1" applyAlignment="1">
      <alignment horizontal="left" vertical="distributed"/>
    </xf>
    <xf numFmtId="4" fontId="40" fillId="5" borderId="0" xfId="0" applyNumberFormat="1" applyFont="1" applyFill="1" applyAlignment="1" applyProtection="1">
      <alignment horizontal="center"/>
      <protection locked="0"/>
    </xf>
    <xf numFmtId="3" fontId="43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4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 vertical="distributed"/>
    </xf>
    <xf numFmtId="0" fontId="22" fillId="4" borderId="0" xfId="0" applyFont="1" applyFill="1" applyAlignment="1">
      <alignment vertical="distributed"/>
    </xf>
    <xf numFmtId="4" fontId="45" fillId="4" borderId="0" xfId="0" applyNumberFormat="1" applyFont="1" applyFill="1" applyAlignment="1">
      <alignment horizontal="center"/>
    </xf>
    <xf numFmtId="0" fontId="6" fillId="4" borderId="0" xfId="0" applyFont="1" applyFill="1"/>
    <xf numFmtId="4" fontId="38" fillId="4" borderId="0" xfId="0" applyNumberFormat="1" applyFont="1" applyFill="1" applyAlignment="1">
      <alignment horizontal="center"/>
    </xf>
    <xf numFmtId="3" fontId="5" fillId="4" borderId="28" xfId="0" applyNumberFormat="1" applyFont="1" applyFill="1" applyBorder="1" applyAlignment="1">
      <alignment horizontal="left" vertical="distributed"/>
    </xf>
    <xf numFmtId="4" fontId="22" fillId="4" borderId="28" xfId="0" applyNumberFormat="1" applyFont="1" applyFill="1" applyBorder="1" applyAlignment="1">
      <alignment horizontal="center"/>
    </xf>
    <xf numFmtId="4" fontId="5" fillId="4" borderId="28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22" fillId="4" borderId="28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7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9" fillId="4" borderId="0" xfId="0" applyFont="1" applyFill="1" applyAlignment="1">
      <alignment wrapText="1"/>
    </xf>
    <xf numFmtId="0" fontId="49" fillId="4" borderId="0" xfId="0" applyFont="1" applyFill="1"/>
    <xf numFmtId="0" fontId="28" fillId="4" borderId="0" xfId="0" applyFont="1" applyFill="1" applyAlignment="1">
      <alignment wrapText="1"/>
    </xf>
    <xf numFmtId="0" fontId="50" fillId="4" borderId="0" xfId="0" applyFont="1" applyFill="1" applyAlignment="1">
      <alignment wrapText="1"/>
    </xf>
    <xf numFmtId="0" fontId="50" fillId="4" borderId="13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 applyProtection="1">
      <alignment wrapText="1"/>
      <protection locked="0"/>
    </xf>
    <xf numFmtId="4" fontId="28" fillId="4" borderId="13" xfId="0" applyNumberFormat="1" applyFont="1" applyFill="1" applyBorder="1" applyAlignment="1" applyProtection="1">
      <alignment wrapText="1"/>
      <protection locked="0"/>
    </xf>
    <xf numFmtId="9" fontId="28" fillId="4" borderId="13" xfId="1" applyFont="1" applyFill="1" applyBorder="1" applyAlignment="1" applyProtection="1">
      <alignment wrapText="1"/>
    </xf>
    <xf numFmtId="0" fontId="28" fillId="4" borderId="13" xfId="0" applyFont="1" applyFill="1" applyBorder="1" applyAlignment="1">
      <alignment wrapText="1"/>
    </xf>
    <xf numFmtId="0" fontId="50" fillId="4" borderId="13" xfId="0" applyFont="1" applyFill="1" applyBorder="1" applyAlignment="1">
      <alignment wrapText="1"/>
    </xf>
    <xf numFmtId="4" fontId="50" fillId="4" borderId="13" xfId="0" applyNumberFormat="1" applyFont="1" applyFill="1" applyBorder="1"/>
    <xf numFmtId="9" fontId="50" fillId="4" borderId="13" xfId="1" applyFont="1" applyFill="1" applyBorder="1" applyProtection="1"/>
    <xf numFmtId="2" fontId="50" fillId="4" borderId="13" xfId="0" applyNumberFormat="1" applyFont="1" applyFill="1" applyBorder="1"/>
    <xf numFmtId="0" fontId="50" fillId="4" borderId="13" xfId="0" applyFont="1" applyFill="1" applyBorder="1"/>
    <xf numFmtId="0" fontId="28" fillId="4" borderId="0" xfId="0" applyFont="1" applyFill="1"/>
    <xf numFmtId="0" fontId="28" fillId="4" borderId="0" xfId="0" applyFont="1" applyFill="1" applyAlignment="1">
      <alignment horizontal="left" wrapText="1"/>
    </xf>
    <xf numFmtId="0" fontId="51" fillId="4" borderId="0" xfId="0" applyFont="1" applyFill="1" applyAlignment="1">
      <alignment horizontal="center"/>
    </xf>
    <xf numFmtId="0" fontId="52" fillId="4" borderId="13" xfId="0" applyFont="1" applyFill="1" applyBorder="1" applyAlignment="1">
      <alignment horizontal="center"/>
    </xf>
    <xf numFmtId="0" fontId="28" fillId="4" borderId="13" xfId="0" applyFont="1" applyFill="1" applyBorder="1"/>
    <xf numFmtId="3" fontId="28" fillId="4" borderId="13" xfId="0" applyNumberFormat="1" applyFont="1" applyFill="1" applyBorder="1"/>
    <xf numFmtId="0" fontId="49" fillId="4" borderId="16" xfId="0" applyFont="1" applyFill="1" applyBorder="1"/>
    <xf numFmtId="0" fontId="49" fillId="4" borderId="17" xfId="0" applyFont="1" applyFill="1" applyBorder="1"/>
    <xf numFmtId="166" fontId="49" fillId="4" borderId="13" xfId="0" applyNumberFormat="1" applyFont="1" applyFill="1" applyBorder="1"/>
    <xf numFmtId="3" fontId="50" fillId="4" borderId="13" xfId="0" applyNumberFormat="1" applyFont="1" applyFill="1" applyBorder="1"/>
    <xf numFmtId="0" fontId="28" fillId="5" borderId="13" xfId="0" applyFont="1" applyFill="1" applyBorder="1" applyAlignment="1" applyProtection="1">
      <alignment wrapText="1"/>
      <protection locked="0"/>
    </xf>
    <xf numFmtId="4" fontId="28" fillId="5" borderId="13" xfId="0" applyNumberFormat="1" applyFont="1" applyFill="1" applyBorder="1" applyAlignment="1" applyProtection="1">
      <alignment wrapText="1"/>
      <protection locked="0"/>
    </xf>
    <xf numFmtId="4" fontId="16" fillId="4" borderId="0" xfId="0" applyNumberFormat="1" applyFont="1" applyFill="1" applyAlignment="1">
      <alignment horizontal="center" vertical="center"/>
    </xf>
    <xf numFmtId="4" fontId="53" fillId="0" borderId="7" xfId="5" applyNumberFormat="1" applyFont="1" applyBorder="1" applyAlignment="1">
      <alignment vertical="center" wrapText="1"/>
    </xf>
    <xf numFmtId="4" fontId="53" fillId="4" borderId="0" xfId="5" applyNumberFormat="1" applyFont="1" applyFill="1" applyAlignment="1">
      <alignment horizontal="center" vertical="center" wrapText="1"/>
    </xf>
    <xf numFmtId="4" fontId="54" fillId="0" borderId="7" xfId="5" applyNumberFormat="1" applyFont="1" applyBorder="1" applyAlignment="1">
      <alignment horizontal="center" vertical="center" wrapText="1"/>
    </xf>
    <xf numFmtId="1" fontId="16" fillId="4" borderId="0" xfId="0" applyNumberFormat="1" applyFont="1" applyFill="1" applyAlignment="1">
      <alignment horizontal="right"/>
    </xf>
    <xf numFmtId="4" fontId="16" fillId="4" borderId="0" xfId="0" applyNumberFormat="1" applyFont="1" applyFill="1" applyAlignment="1">
      <alignment horizontal="center" vertical="center" wrapText="1"/>
    </xf>
    <xf numFmtId="167" fontId="16" fillId="4" borderId="0" xfId="0" quotePrefix="1" applyNumberFormat="1" applyFont="1" applyFill="1" applyAlignment="1">
      <alignment horizontal="right"/>
    </xf>
    <xf numFmtId="3" fontId="24" fillId="6" borderId="0" xfId="0" applyNumberFormat="1" applyFont="1" applyFill="1" applyAlignment="1">
      <alignment horizontal="center" vertical="center"/>
    </xf>
    <xf numFmtId="167" fontId="16" fillId="4" borderId="0" xfId="0" applyNumberFormat="1" applyFont="1" applyFill="1" applyAlignment="1">
      <alignment horizontal="right"/>
    </xf>
    <xf numFmtId="0" fontId="25" fillId="4" borderId="0" xfId="0" applyFont="1" applyFill="1" applyAlignment="1">
      <alignment horizontal="left" vertical="distributed" wrapText="1"/>
    </xf>
    <xf numFmtId="0" fontId="46" fillId="4" borderId="0" xfId="0" applyFont="1" applyFill="1" applyAlignment="1">
      <alignment horizontal="left" vertical="distributed"/>
    </xf>
    <xf numFmtId="0" fontId="29" fillId="7" borderId="28" xfId="0" applyFont="1" applyFill="1" applyBorder="1" applyAlignment="1">
      <alignment horizontal="left" vertical="center"/>
    </xf>
    <xf numFmtId="4" fontId="22" fillId="7" borderId="28" xfId="0" applyNumberFormat="1" applyFont="1" applyFill="1" applyBorder="1" applyAlignment="1">
      <alignment horizontal="center"/>
    </xf>
    <xf numFmtId="4" fontId="30" fillId="7" borderId="28" xfId="0" applyNumberFormat="1" applyFont="1" applyFill="1" applyBorder="1" applyAlignment="1">
      <alignment horizontal="center"/>
    </xf>
    <xf numFmtId="4" fontId="40" fillId="5" borderId="0" xfId="0" applyNumberFormat="1" applyFont="1" applyFill="1" applyAlignment="1" applyProtection="1">
      <alignment horizontal="center" wrapText="1"/>
      <protection locked="0"/>
    </xf>
    <xf numFmtId="0" fontId="28" fillId="4" borderId="4" xfId="0" applyFont="1" applyFill="1" applyBorder="1" applyAlignment="1">
      <alignment wrapText="1"/>
    </xf>
    <xf numFmtId="0" fontId="28" fillId="4" borderId="12" xfId="0" applyFont="1" applyFill="1" applyBorder="1" applyAlignment="1">
      <alignment wrapText="1"/>
    </xf>
    <xf numFmtId="3" fontId="61" fillId="8" borderId="7" xfId="0" applyNumberFormat="1" applyFont="1" applyFill="1" applyBorder="1" applyAlignment="1">
      <alignment vertical="top" wrapText="1"/>
    </xf>
    <xf numFmtId="4" fontId="60" fillId="8" borderId="7" xfId="0" applyNumberFormat="1" applyFont="1" applyFill="1" applyBorder="1" applyAlignment="1">
      <alignment horizontal="center"/>
    </xf>
    <xf numFmtId="0" fontId="60" fillId="8" borderId="7" xfId="0" applyFont="1" applyFill="1" applyBorder="1" applyAlignment="1">
      <alignment horizontal="left" vertical="center" wrapText="1"/>
    </xf>
    <xf numFmtId="0" fontId="61" fillId="8" borderId="7" xfId="0" applyFont="1" applyFill="1" applyBorder="1" applyAlignment="1">
      <alignment horizontal="left" vertical="center" wrapText="1"/>
    </xf>
    <xf numFmtId="164" fontId="60" fillId="8" borderId="7" xfId="6" applyFont="1" applyFill="1" applyBorder="1" applyAlignment="1">
      <alignment horizontal="center"/>
    </xf>
    <xf numFmtId="0" fontId="60" fillId="8" borderId="7" xfId="0" applyFont="1" applyFill="1" applyBorder="1" applyAlignment="1">
      <alignment horizontal="center"/>
    </xf>
    <xf numFmtId="0" fontId="57" fillId="0" borderId="0" xfId="0" applyFont="1" applyAlignment="1">
      <alignment vertical="distributed"/>
    </xf>
    <xf numFmtId="0" fontId="62" fillId="0" borderId="0" xfId="0" applyFont="1" applyAlignment="1">
      <alignment vertical="distributed"/>
    </xf>
    <xf numFmtId="0" fontId="63" fillId="0" borderId="3" xfId="4" applyFont="1" applyBorder="1" applyAlignment="1" applyProtection="1">
      <alignment vertical="distributed"/>
    </xf>
    <xf numFmtId="0" fontId="57" fillId="0" borderId="3" xfId="0" applyFont="1" applyBorder="1" applyAlignment="1">
      <alignment vertical="distributed"/>
    </xf>
    <xf numFmtId="0" fontId="57" fillId="0" borderId="3" xfId="0" applyFont="1" applyBorder="1" applyAlignment="1">
      <alignment vertical="distributed" wrapText="1"/>
    </xf>
    <xf numFmtId="0" fontId="64" fillId="0" borderId="0" xfId="4" applyFont="1" applyAlignment="1" applyProtection="1">
      <alignment horizontal="left" vertical="center"/>
    </xf>
    <xf numFmtId="0" fontId="64" fillId="0" borderId="0" xfId="4" applyFont="1" applyAlignment="1" applyProtection="1">
      <alignment horizontal="left" vertical="center" wrapText="1"/>
    </xf>
    <xf numFmtId="0" fontId="65" fillId="0" borderId="0" xfId="4" applyFont="1" applyAlignment="1" applyProtection="1">
      <alignment vertical="distributed"/>
    </xf>
    <xf numFmtId="0" fontId="57" fillId="0" borderId="4" xfId="0" applyFont="1" applyBorder="1" applyAlignment="1">
      <alignment vertical="distributed" wrapText="1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6" fillId="0" borderId="7" xfId="0" applyFont="1" applyBorder="1" applyProtection="1">
      <protection hidden="1"/>
    </xf>
    <xf numFmtId="14" fontId="66" fillId="0" borderId="7" xfId="0" applyNumberFormat="1" applyFont="1" applyBorder="1" applyProtection="1">
      <protection hidden="1"/>
    </xf>
    <xf numFmtId="3" fontId="67" fillId="0" borderId="7" xfId="0" applyNumberFormat="1" applyFont="1" applyBorder="1" applyAlignment="1">
      <alignment horizontal="center" vertical="center"/>
    </xf>
    <xf numFmtId="14" fontId="68" fillId="9" borderId="30" xfId="0" applyNumberFormat="1" applyFont="1" applyFill="1" applyBorder="1" applyAlignment="1" applyProtection="1">
      <alignment horizontal="center" vertical="center"/>
      <protection locked="0"/>
    </xf>
    <xf numFmtId="4" fontId="69" fillId="0" borderId="0" xfId="0" applyNumberFormat="1" applyFont="1" applyAlignment="1">
      <alignment horizontal="left" vertical="top" wrapText="1"/>
    </xf>
    <xf numFmtId="1" fontId="68" fillId="9" borderId="30" xfId="0" applyNumberFormat="1" applyFont="1" applyFill="1" applyBorder="1" applyAlignment="1" applyProtection="1">
      <alignment horizontal="center" vertical="center"/>
      <protection locked="0"/>
    </xf>
    <xf numFmtId="2" fontId="66" fillId="0" borderId="0" xfId="0" applyNumberFormat="1" applyFont="1" applyBorder="1" applyProtection="1">
      <protection hidden="1"/>
    </xf>
    <xf numFmtId="4" fontId="53" fillId="0" borderId="7" xfId="5" applyNumberFormat="1" applyFont="1" applyBorder="1" applyAlignment="1">
      <alignment horizontal="left" vertical="center" wrapText="1"/>
    </xf>
    <xf numFmtId="4" fontId="53" fillId="0" borderId="7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distributed" wrapText="1"/>
    </xf>
    <xf numFmtId="0" fontId="5" fillId="0" borderId="0" xfId="0" applyFont="1" applyAlignment="1">
      <alignment horizontal="left" vertical="distributed"/>
    </xf>
    <xf numFmtId="3" fontId="22" fillId="4" borderId="27" xfId="0" applyNumberFormat="1" applyFont="1" applyFill="1" applyBorder="1" applyAlignment="1">
      <alignment horizontal="left"/>
    </xf>
    <xf numFmtId="4" fontId="16" fillId="4" borderId="7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left" vertical="distributed"/>
    </xf>
    <xf numFmtId="4" fontId="53" fillId="0" borderId="8" xfId="5" applyNumberFormat="1" applyFont="1" applyBorder="1" applyAlignment="1">
      <alignment horizontal="center" vertical="center" wrapText="1"/>
    </xf>
    <xf numFmtId="4" fontId="53" fillId="0" borderId="9" xfId="5" applyNumberFormat="1" applyFont="1" applyBorder="1" applyAlignment="1">
      <alignment horizontal="center" vertical="center" wrapText="1"/>
    </xf>
    <xf numFmtId="4" fontId="53" fillId="0" borderId="29" xfId="5" applyNumberFormat="1" applyFont="1" applyBorder="1" applyAlignment="1">
      <alignment horizontal="center" vertical="center" wrapText="1"/>
    </xf>
    <xf numFmtId="4" fontId="53" fillId="0" borderId="10" xfId="5" applyNumberFormat="1" applyFont="1" applyBorder="1" applyAlignment="1">
      <alignment horizontal="center" vertical="center" wrapText="1"/>
    </xf>
    <xf numFmtId="4" fontId="16" fillId="4" borderId="20" xfId="0" applyNumberFormat="1" applyFont="1" applyFill="1" applyBorder="1" applyAlignment="1">
      <alignment horizontal="center"/>
    </xf>
    <xf numFmtId="4" fontId="16" fillId="4" borderId="21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25" fillId="4" borderId="0" xfId="0" applyFont="1" applyFill="1" applyAlignment="1">
      <alignment horizontal="left" vertical="distributed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8" fillId="4" borderId="7" xfId="0" applyFont="1" applyFill="1" applyBorder="1" applyAlignment="1">
      <alignment horizontal="left" vertical="center" wrapText="1"/>
    </xf>
    <xf numFmtId="0" fontId="28" fillId="4" borderId="11" xfId="0" applyFont="1" applyFill="1" applyBorder="1" applyAlignment="1">
      <alignment horizontal="center" wrapText="1"/>
    </xf>
    <xf numFmtId="0" fontId="28" fillId="4" borderId="4" xfId="0" applyFont="1" applyFill="1" applyBorder="1" applyAlignment="1">
      <alignment horizontal="center" wrapText="1"/>
    </xf>
    <xf numFmtId="0" fontId="48" fillId="4" borderId="0" xfId="0" applyFont="1" applyFill="1" applyAlignment="1">
      <alignment horizontal="left" wrapText="1"/>
    </xf>
    <xf numFmtId="0" fontId="28" fillId="4" borderId="14" xfId="0" applyFont="1" applyFill="1" applyBorder="1" applyAlignment="1">
      <alignment horizontal="center"/>
    </xf>
    <xf numFmtId="0" fontId="28" fillId="4" borderId="15" xfId="0" applyFont="1" applyFill="1" applyBorder="1" applyAlignment="1">
      <alignment horizontal="center"/>
    </xf>
    <xf numFmtId="0" fontId="50" fillId="4" borderId="24" xfId="0" applyFont="1" applyFill="1" applyBorder="1" applyAlignment="1">
      <alignment horizontal="center"/>
    </xf>
    <xf numFmtId="0" fontId="50" fillId="4" borderId="25" xfId="0" applyFont="1" applyFill="1" applyBorder="1" applyAlignment="1">
      <alignment horizontal="center"/>
    </xf>
    <xf numFmtId="0" fontId="51" fillId="4" borderId="25" xfId="0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</cellXfs>
  <cellStyles count="19">
    <cellStyle name="Comma" xfId="6" builtinId="3"/>
    <cellStyle name="Hyperlink" xfId="4" builtinId="8"/>
    <cellStyle name="Input" xfId="2" builtinId="20"/>
    <cellStyle name="Normal" xfId="0" builtinId="0"/>
    <cellStyle name="Normal 2" xfId="5"/>
    <cellStyle name="Normal 3" xfId="8"/>
    <cellStyle name="Normal 4" xfId="10"/>
    <cellStyle name="Normal 4 2" xfId="12"/>
    <cellStyle name="Normal 5" xfId="7"/>
    <cellStyle name="Output" xfId="3" builtinId="21"/>
    <cellStyle name="Percent" xfId="1" builtinId="5"/>
    <cellStyle name="Percent 2" xfId="9"/>
    <cellStyle name="Percent 3" xfId="11"/>
    <cellStyle name="Pivot Table Category" xfId="15"/>
    <cellStyle name="Pivot Table Corner" xfId="14"/>
    <cellStyle name="Pivot Table Field" xfId="13"/>
    <cellStyle name="Pivot Table Result" xfId="18"/>
    <cellStyle name="Pivot Table Title" xfId="17"/>
    <cellStyle name="Pivot Table Value" xfId="16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4"/>
  <sheetViews>
    <sheetView workbookViewId="0">
      <selection activeCell="B25" sqref="B25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3" s="1" customFormat="1" ht="60.75" customHeight="1" x14ac:dyDescent="0.2">
      <c r="A1" s="181" t="s">
        <v>232</v>
      </c>
      <c r="B1" s="181"/>
    </row>
    <row r="2" spans="1:3" s="1" customFormat="1" x14ac:dyDescent="0.2">
      <c r="A2" s="182" t="s">
        <v>230</v>
      </c>
      <c r="B2" s="182"/>
    </row>
    <row r="3" spans="1:3" x14ac:dyDescent="0.25">
      <c r="A3" s="2"/>
      <c r="B3" s="2"/>
    </row>
    <row r="4" spans="1:3" ht="16.149999999999999" customHeight="1" x14ac:dyDescent="0.25">
      <c r="A4" s="179" t="s">
        <v>231</v>
      </c>
      <c r="B4" s="179"/>
    </row>
    <row r="5" spans="1:3" ht="16.149999999999999" customHeight="1" x14ac:dyDescent="0.25">
      <c r="A5" s="179"/>
      <c r="B5" s="179"/>
    </row>
    <row r="6" spans="1:3" ht="15.6" customHeight="1" x14ac:dyDescent="0.25">
      <c r="A6" s="179" t="s">
        <v>228</v>
      </c>
      <c r="B6" s="179"/>
    </row>
    <row r="7" spans="1:3" ht="15.6" customHeight="1" x14ac:dyDescent="0.25">
      <c r="A7" s="179"/>
      <c r="B7" s="179"/>
      <c r="C7" s="4"/>
    </row>
    <row r="8" spans="1:3" ht="15.6" customHeight="1" x14ac:dyDescent="0.25">
      <c r="A8" s="179" t="s">
        <v>0</v>
      </c>
      <c r="B8" s="179"/>
    </row>
    <row r="9" spans="1:3" ht="15.6" customHeight="1" x14ac:dyDescent="0.25">
      <c r="A9" s="179"/>
      <c r="B9" s="179"/>
    </row>
    <row r="10" spans="1:3" ht="15.6" customHeight="1" x14ac:dyDescent="0.25">
      <c r="A10" s="179" t="s">
        <v>1</v>
      </c>
      <c r="B10" s="179"/>
    </row>
    <row r="11" spans="1:3" ht="15.6" customHeight="1" x14ac:dyDescent="0.25">
      <c r="A11" s="179"/>
      <c r="B11" s="179"/>
    </row>
    <row r="12" spans="1:3" ht="15.6" customHeight="1" x14ac:dyDescent="0.25">
      <c r="A12" s="180" t="s">
        <v>229</v>
      </c>
      <c r="B12" s="180"/>
    </row>
    <row r="13" spans="1:3" ht="15" x14ac:dyDescent="0.25">
      <c r="A13"/>
      <c r="B13"/>
    </row>
    <row r="14" spans="1:3" ht="15" x14ac:dyDescent="0.25">
      <c r="A14" s="161" t="s">
        <v>2</v>
      </c>
      <c r="B14" s="161"/>
    </row>
    <row r="15" spans="1:3" ht="15" x14ac:dyDescent="0.25">
      <c r="A15" s="161"/>
      <c r="B15" s="161"/>
    </row>
    <row r="16" spans="1:3" ht="15" x14ac:dyDescent="0.25">
      <c r="A16" s="162" t="s">
        <v>3</v>
      </c>
      <c r="B16" s="161"/>
    </row>
    <row r="17" spans="1:2" ht="15" hidden="1" x14ac:dyDescent="0.25">
      <c r="A17" s="163" t="s">
        <v>4</v>
      </c>
      <c r="B17" s="164" t="s">
        <v>5</v>
      </c>
    </row>
    <row r="18" spans="1:2" ht="36" hidden="1" x14ac:dyDescent="0.25">
      <c r="A18" s="163" t="s">
        <v>6</v>
      </c>
      <c r="B18" s="165" t="s">
        <v>7</v>
      </c>
    </row>
    <row r="19" spans="1:2" ht="15" x14ac:dyDescent="0.25">
      <c r="A19" s="166" t="s">
        <v>268</v>
      </c>
      <c r="B19" s="164" t="s">
        <v>267</v>
      </c>
    </row>
    <row r="20" spans="1:2" ht="24" x14ac:dyDescent="0.25">
      <c r="A20" s="167" t="s">
        <v>269</v>
      </c>
      <c r="B20" s="165" t="s">
        <v>270</v>
      </c>
    </row>
    <row r="21" spans="1:2" ht="15" x14ac:dyDescent="0.25">
      <c r="A21" s="168"/>
      <c r="B21" s="161"/>
    </row>
    <row r="22" spans="1:2" ht="15" x14ac:dyDescent="0.25">
      <c r="A22" s="162" t="s">
        <v>8</v>
      </c>
      <c r="B22" s="161"/>
    </row>
    <row r="23" spans="1:2" ht="36" x14ac:dyDescent="0.25">
      <c r="A23" s="163" t="s">
        <v>9</v>
      </c>
      <c r="B23" s="169" t="s">
        <v>10</v>
      </c>
    </row>
    <row r="24" spans="1:2" ht="24" x14ac:dyDescent="0.25">
      <c r="A24" s="166"/>
      <c r="B24" s="164" t="s">
        <v>11</v>
      </c>
    </row>
    <row r="25" spans="1:2" ht="15" x14ac:dyDescent="0.25">
      <c r="A25" s="166"/>
      <c r="B25" s="164" t="s">
        <v>233</v>
      </c>
    </row>
    <row r="26" spans="1:2" x14ac:dyDescent="0.25">
      <c r="A26" s="166"/>
    </row>
    <row r="27" spans="1:2" x14ac:dyDescent="0.25">
      <c r="A27" s="166"/>
    </row>
    <row r="28" spans="1:2" x14ac:dyDescent="0.25">
      <c r="A28" s="5"/>
    </row>
    <row r="33" spans="1:1" x14ac:dyDescent="0.25">
      <c r="A33" s="6"/>
    </row>
    <row r="34" spans="1:1" x14ac:dyDescent="0.25">
      <c r="A34" s="6"/>
    </row>
  </sheetData>
  <mergeCells count="7">
    <mergeCell ref="A10:B11"/>
    <mergeCell ref="A12:B12"/>
    <mergeCell ref="A1:B1"/>
    <mergeCell ref="A2:B2"/>
    <mergeCell ref="A4:B5"/>
    <mergeCell ref="A6:B7"/>
    <mergeCell ref="A8:B9"/>
  </mergeCells>
  <hyperlinks>
    <hyperlink ref="A23" location="'3 Analiza financiara-indicatori'!A1" display="3 Analiza financiara - indicatori"/>
    <hyperlink ref="A17" location="'1 Bilant'!A1" display="1 Bilant"/>
    <hyperlink ref="A18" location="'2 Cont RP'!A1" display="2 Cont RP"/>
    <hyperlink ref="A19" location="'Buget cerere'!A1" display="Buget cerere"/>
    <hyperlink ref="A20" location="' Proiectii financiare_V,Ch act'!A1" display="Proiectii financiare_V,Ch act"/>
  </hyperlink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B98"/>
  <sheetViews>
    <sheetView tabSelected="1" topLeftCell="A32" zoomScale="85" zoomScaleNormal="85" workbookViewId="0">
      <selection activeCell="A51" sqref="A51:A55"/>
    </sheetView>
  </sheetViews>
  <sheetFormatPr defaultColWidth="8.85546875" defaultRowHeight="15" x14ac:dyDescent="0.25"/>
  <cols>
    <col min="1" max="1" width="8.7109375" style="13" customWidth="1"/>
    <col min="2" max="2" width="66.5703125" style="67" customWidth="1"/>
    <col min="3" max="10" width="15" style="39" customWidth="1"/>
    <col min="11" max="15" width="15" style="9" customWidth="1"/>
    <col min="16" max="16" width="15" style="16" customWidth="1"/>
    <col min="17" max="17" width="20" style="17" customWidth="1"/>
    <col min="18" max="18" width="39.7109375" style="18" customWidth="1"/>
    <col min="19" max="25" width="15" style="18" customWidth="1"/>
    <col min="26" max="27" width="11.5703125" style="18" customWidth="1"/>
    <col min="28" max="16384" width="8.85546875" style="18"/>
  </cols>
  <sheetData>
    <row r="1" spans="1:18" ht="27.75" customHeight="1" x14ac:dyDescent="0.3">
      <c r="B1" s="14" t="s">
        <v>12</v>
      </c>
      <c r="C1" s="15"/>
      <c r="D1" s="15"/>
      <c r="E1" s="15"/>
      <c r="F1" s="15"/>
      <c r="G1" s="15"/>
      <c r="H1" s="15"/>
      <c r="I1" s="15"/>
      <c r="J1" s="15"/>
    </row>
    <row r="2" spans="1:18" ht="27.75" customHeight="1" x14ac:dyDescent="0.3">
      <c r="B2" s="19"/>
      <c r="C2" s="15"/>
      <c r="D2" s="15"/>
      <c r="E2" s="15"/>
      <c r="F2" s="15"/>
      <c r="G2" s="15"/>
      <c r="H2" s="15"/>
      <c r="I2" s="15"/>
      <c r="J2" s="15"/>
    </row>
    <row r="3" spans="1:18" ht="17.25" customHeight="1" x14ac:dyDescent="0.25">
      <c r="B3" s="185" t="s">
        <v>13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8" ht="1.5" customHeight="1" x14ac:dyDescent="0.25">
      <c r="B4" s="20"/>
      <c r="C4" s="21"/>
      <c r="D4" s="21"/>
      <c r="E4" s="21"/>
      <c r="F4" s="21"/>
      <c r="G4" s="21"/>
      <c r="H4" s="21"/>
      <c r="I4" s="21"/>
      <c r="J4" s="21"/>
      <c r="K4" s="22"/>
      <c r="L4" s="22"/>
      <c r="M4" s="22"/>
      <c r="N4" s="22"/>
      <c r="O4" s="22"/>
    </row>
    <row r="5" spans="1:18" ht="20.25" x14ac:dyDescent="0.3">
      <c r="B5" s="19" t="s">
        <v>14</v>
      </c>
      <c r="C5" s="15"/>
      <c r="D5" s="15"/>
      <c r="E5" s="15"/>
      <c r="F5" s="15"/>
      <c r="G5" s="15"/>
      <c r="H5" s="15"/>
      <c r="I5" s="15"/>
      <c r="J5" s="15"/>
      <c r="O5" s="9" t="s">
        <v>15</v>
      </c>
    </row>
    <row r="6" spans="1:18" ht="20.25" customHeight="1" x14ac:dyDescent="0.3">
      <c r="B6" s="23"/>
      <c r="C6" s="24" t="s">
        <v>17</v>
      </c>
      <c r="D6" s="186" t="s">
        <v>156</v>
      </c>
      <c r="E6" s="187"/>
      <c r="F6" s="188" t="s">
        <v>160</v>
      </c>
      <c r="G6" s="186" t="s">
        <v>157</v>
      </c>
      <c r="H6" s="187"/>
      <c r="I6" s="180" t="s">
        <v>161</v>
      </c>
      <c r="J6" s="140"/>
      <c r="K6" s="190" t="s">
        <v>18</v>
      </c>
      <c r="L6" s="190"/>
      <c r="M6" s="190"/>
      <c r="N6" s="190"/>
      <c r="O6" s="191"/>
    </row>
    <row r="7" spans="1:18" s="30" customFormat="1" ht="84" x14ac:dyDescent="0.2">
      <c r="A7" s="25"/>
      <c r="B7" s="70" t="s">
        <v>151</v>
      </c>
      <c r="C7" s="26" t="s">
        <v>152</v>
      </c>
      <c r="D7" s="139" t="s">
        <v>158</v>
      </c>
      <c r="E7" s="139" t="s">
        <v>159</v>
      </c>
      <c r="F7" s="189"/>
      <c r="G7" s="139" t="s">
        <v>165</v>
      </c>
      <c r="H7" s="139" t="s">
        <v>166</v>
      </c>
      <c r="I7" s="180"/>
      <c r="J7" s="140"/>
      <c r="K7" s="27" t="s">
        <v>20</v>
      </c>
      <c r="L7" s="27" t="s">
        <v>21</v>
      </c>
      <c r="M7" s="27" t="s">
        <v>22</v>
      </c>
      <c r="N7" s="27" t="s">
        <v>23</v>
      </c>
      <c r="O7" s="28" t="s">
        <v>134</v>
      </c>
      <c r="P7" s="138"/>
      <c r="Q7" s="141" t="s">
        <v>162</v>
      </c>
      <c r="R7" s="141" t="s">
        <v>163</v>
      </c>
    </row>
    <row r="8" spans="1:18" s="11" customFormat="1" ht="15.75" thickBot="1" x14ac:dyDescent="0.25">
      <c r="A8" s="69" t="s">
        <v>284</v>
      </c>
      <c r="B8" s="183" t="s">
        <v>285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38" t="str">
        <f t="shared" ref="P8:P59" si="0">IF(C8=SUM(K8:O8),"ok","Eroare")</f>
        <v>ok</v>
      </c>
      <c r="Q8" s="29"/>
    </row>
    <row r="9" spans="1:18" s="11" customFormat="1" ht="15.75" thickTop="1" x14ac:dyDescent="0.2">
      <c r="A9" s="69" t="s">
        <v>135</v>
      </c>
      <c r="B9" s="38" t="s">
        <v>174</v>
      </c>
      <c r="C9" s="39">
        <f t="shared" ref="C9:C37" si="1">F9+I9</f>
        <v>0</v>
      </c>
      <c r="D9" s="39">
        <f t="shared" ref="D9:E9" si="2">D10+D11+D12+D13+D14+D15+D16</f>
        <v>0</v>
      </c>
      <c r="E9" s="39">
        <f t="shared" si="2"/>
        <v>0</v>
      </c>
      <c r="F9" s="39">
        <f t="shared" ref="F9:F33" si="3">D9+E9</f>
        <v>0</v>
      </c>
      <c r="G9" s="39">
        <f t="shared" ref="G9:H9" si="4">G10+G11+G12+G13+G14+G15+G16</f>
        <v>0</v>
      </c>
      <c r="H9" s="39">
        <f t="shared" si="4"/>
        <v>0</v>
      </c>
      <c r="I9" s="39">
        <f>G9+H9</f>
        <v>0</v>
      </c>
      <c r="J9" s="39"/>
      <c r="K9" s="39">
        <f t="shared" ref="K9:O9" si="5">K10+K11+K12+K13+K14+K15+K16</f>
        <v>0</v>
      </c>
      <c r="L9" s="39">
        <f t="shared" si="5"/>
        <v>0</v>
      </c>
      <c r="M9" s="39">
        <f t="shared" si="5"/>
        <v>0</v>
      </c>
      <c r="N9" s="39">
        <f t="shared" si="5"/>
        <v>0</v>
      </c>
      <c r="O9" s="39">
        <f t="shared" si="5"/>
        <v>0</v>
      </c>
      <c r="P9" s="138" t="str">
        <f t="shared" si="0"/>
        <v>ok</v>
      </c>
      <c r="Q9" s="29"/>
    </row>
    <row r="10" spans="1:18" s="11" customFormat="1" ht="51" x14ac:dyDescent="0.2">
      <c r="A10" s="69" t="s">
        <v>286</v>
      </c>
      <c r="B10" s="74" t="s">
        <v>175</v>
      </c>
      <c r="C10" s="39">
        <f t="shared" si="1"/>
        <v>0</v>
      </c>
      <c r="D10" s="72">
        <v>0</v>
      </c>
      <c r="E10" s="72">
        <v>0</v>
      </c>
      <c r="F10" s="39">
        <f t="shared" si="3"/>
        <v>0</v>
      </c>
      <c r="G10" s="72">
        <v>0</v>
      </c>
      <c r="H10" s="72">
        <v>0</v>
      </c>
      <c r="I10" s="39">
        <f t="shared" ref="I10:I16" si="6">G10+H10</f>
        <v>0</v>
      </c>
      <c r="J10" s="39"/>
      <c r="K10" s="72">
        <v>0</v>
      </c>
      <c r="L10" s="72">
        <v>0</v>
      </c>
      <c r="M10" s="72">
        <v>0</v>
      </c>
      <c r="N10" s="72">
        <v>0</v>
      </c>
      <c r="O10" s="72">
        <v>0</v>
      </c>
      <c r="P10" s="138" t="str">
        <f t="shared" si="0"/>
        <v>ok</v>
      </c>
      <c r="Q10" s="71" t="s">
        <v>182</v>
      </c>
      <c r="R10" s="73" t="s">
        <v>183</v>
      </c>
    </row>
    <row r="11" spans="1:18" s="11" customFormat="1" ht="24" x14ac:dyDescent="0.2">
      <c r="A11" s="69" t="s">
        <v>287</v>
      </c>
      <c r="B11" s="74" t="s">
        <v>176</v>
      </c>
      <c r="C11" s="39">
        <f t="shared" si="1"/>
        <v>0</v>
      </c>
      <c r="D11" s="72">
        <v>0</v>
      </c>
      <c r="E11" s="72">
        <v>0</v>
      </c>
      <c r="F11" s="39">
        <f t="shared" si="3"/>
        <v>0</v>
      </c>
      <c r="G11" s="72">
        <v>0</v>
      </c>
      <c r="H11" s="72">
        <v>0</v>
      </c>
      <c r="I11" s="39">
        <f t="shared" si="6"/>
        <v>0</v>
      </c>
      <c r="J11" s="39"/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138" t="str">
        <f t="shared" si="0"/>
        <v>ok</v>
      </c>
      <c r="Q11" s="71" t="s">
        <v>184</v>
      </c>
      <c r="R11" s="73" t="s">
        <v>185</v>
      </c>
    </row>
    <row r="12" spans="1:18" s="11" customFormat="1" ht="38.25" x14ac:dyDescent="0.2">
      <c r="A12" s="69" t="s">
        <v>288</v>
      </c>
      <c r="B12" s="74" t="s">
        <v>177</v>
      </c>
      <c r="C12" s="39">
        <f t="shared" si="1"/>
        <v>0</v>
      </c>
      <c r="D12" s="72">
        <v>0</v>
      </c>
      <c r="E12" s="72">
        <v>0</v>
      </c>
      <c r="F12" s="39">
        <f t="shared" si="3"/>
        <v>0</v>
      </c>
      <c r="G12" s="72">
        <v>0</v>
      </c>
      <c r="H12" s="72">
        <v>0</v>
      </c>
      <c r="I12" s="39">
        <f t="shared" si="6"/>
        <v>0</v>
      </c>
      <c r="J12" s="39"/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138" t="str">
        <f t="shared" si="0"/>
        <v>ok</v>
      </c>
      <c r="Q12" s="71" t="s">
        <v>172</v>
      </c>
      <c r="R12" s="73" t="s">
        <v>177</v>
      </c>
    </row>
    <row r="13" spans="1:18" s="11" customFormat="1" ht="51" x14ac:dyDescent="0.2">
      <c r="A13" s="69" t="s">
        <v>289</v>
      </c>
      <c r="B13" s="74" t="s">
        <v>178</v>
      </c>
      <c r="C13" s="39">
        <f t="shared" si="1"/>
        <v>0</v>
      </c>
      <c r="D13" s="72">
        <v>0</v>
      </c>
      <c r="E13" s="72">
        <v>0</v>
      </c>
      <c r="F13" s="39">
        <f t="shared" si="3"/>
        <v>0</v>
      </c>
      <c r="G13" s="72">
        <v>0</v>
      </c>
      <c r="H13" s="72">
        <v>0</v>
      </c>
      <c r="I13" s="39">
        <f t="shared" si="6"/>
        <v>0</v>
      </c>
      <c r="J13" s="39"/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138" t="str">
        <f t="shared" si="0"/>
        <v>ok</v>
      </c>
      <c r="Q13" s="71" t="s">
        <v>172</v>
      </c>
      <c r="R13" s="73" t="s">
        <v>188</v>
      </c>
    </row>
    <row r="14" spans="1:18" s="11" customFormat="1" ht="51" x14ac:dyDescent="0.2">
      <c r="A14" s="69" t="s">
        <v>290</v>
      </c>
      <c r="B14" s="74" t="s">
        <v>179</v>
      </c>
      <c r="C14" s="39">
        <f t="shared" si="1"/>
        <v>0</v>
      </c>
      <c r="D14" s="72">
        <v>0</v>
      </c>
      <c r="E14" s="72">
        <v>0</v>
      </c>
      <c r="F14" s="39">
        <f t="shared" si="3"/>
        <v>0</v>
      </c>
      <c r="G14" s="72">
        <v>0</v>
      </c>
      <c r="H14" s="72">
        <v>0</v>
      </c>
      <c r="I14" s="39">
        <f t="shared" si="6"/>
        <v>0</v>
      </c>
      <c r="J14" s="39"/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138" t="str">
        <f t="shared" si="0"/>
        <v>ok</v>
      </c>
      <c r="Q14" s="143" t="s">
        <v>172</v>
      </c>
      <c r="R14" s="73" t="s">
        <v>179</v>
      </c>
    </row>
    <row r="15" spans="1:18" s="11" customFormat="1" ht="38.25" x14ac:dyDescent="0.2">
      <c r="A15" s="69" t="s">
        <v>291</v>
      </c>
      <c r="B15" s="74" t="s">
        <v>180</v>
      </c>
      <c r="C15" s="39">
        <f t="shared" si="1"/>
        <v>0</v>
      </c>
      <c r="D15" s="72">
        <v>0</v>
      </c>
      <c r="E15" s="72">
        <v>0</v>
      </c>
      <c r="F15" s="39">
        <f t="shared" si="3"/>
        <v>0</v>
      </c>
      <c r="G15" s="72">
        <v>0</v>
      </c>
      <c r="H15" s="72">
        <v>0</v>
      </c>
      <c r="I15" s="39">
        <f t="shared" si="6"/>
        <v>0</v>
      </c>
      <c r="J15" s="39"/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138" t="str">
        <f t="shared" si="0"/>
        <v>ok</v>
      </c>
      <c r="Q15" s="73" t="s">
        <v>173</v>
      </c>
      <c r="R15" s="73" t="s">
        <v>186</v>
      </c>
    </row>
    <row r="16" spans="1:18" s="11" customFormat="1" ht="38.25" x14ac:dyDescent="0.2">
      <c r="A16" s="69" t="s">
        <v>292</v>
      </c>
      <c r="B16" s="74" t="s">
        <v>181</v>
      </c>
      <c r="C16" s="39">
        <f t="shared" si="1"/>
        <v>0</v>
      </c>
      <c r="D16" s="72">
        <v>0</v>
      </c>
      <c r="E16" s="72">
        <v>0</v>
      </c>
      <c r="F16" s="39">
        <f t="shared" si="3"/>
        <v>0</v>
      </c>
      <c r="G16" s="72">
        <v>0</v>
      </c>
      <c r="H16" s="72">
        <v>0</v>
      </c>
      <c r="I16" s="39">
        <f t="shared" si="6"/>
        <v>0</v>
      </c>
      <c r="J16" s="39"/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138" t="str">
        <f t="shared" si="0"/>
        <v>ok</v>
      </c>
      <c r="Q16" s="73" t="s">
        <v>167</v>
      </c>
      <c r="R16" s="73" t="s">
        <v>181</v>
      </c>
    </row>
    <row r="17" spans="1:18" s="11" customFormat="1" x14ac:dyDescent="0.2">
      <c r="A17" s="144">
        <v>1.2</v>
      </c>
      <c r="B17" s="74" t="s">
        <v>187</v>
      </c>
      <c r="C17" s="39">
        <f t="shared" si="1"/>
        <v>0</v>
      </c>
      <c r="D17" s="39">
        <f t="shared" ref="D17:E17" si="7">D18+D19+D20+D21+D22+D23+D24</f>
        <v>0</v>
      </c>
      <c r="E17" s="39">
        <f t="shared" si="7"/>
        <v>0</v>
      </c>
      <c r="F17" s="39">
        <f t="shared" si="3"/>
        <v>0</v>
      </c>
      <c r="G17" s="39">
        <f t="shared" ref="G17:H17" si="8">G18+G19+G20+G21+G22+G23+G24</f>
        <v>0</v>
      </c>
      <c r="H17" s="39">
        <f t="shared" si="8"/>
        <v>0</v>
      </c>
      <c r="I17" s="39">
        <f>G17+H17</f>
        <v>0</v>
      </c>
      <c r="J17" s="39"/>
      <c r="K17" s="39">
        <f t="shared" ref="K17:O17" si="9">K18+K19+K20+K21+K22+K23+K24</f>
        <v>0</v>
      </c>
      <c r="L17" s="39">
        <f t="shared" si="9"/>
        <v>0</v>
      </c>
      <c r="M17" s="39">
        <f t="shared" si="9"/>
        <v>0</v>
      </c>
      <c r="N17" s="39">
        <f t="shared" si="9"/>
        <v>0</v>
      </c>
      <c r="O17" s="39">
        <f t="shared" si="9"/>
        <v>0</v>
      </c>
      <c r="P17" s="138" t="str">
        <f t="shared" si="0"/>
        <v>ok</v>
      </c>
      <c r="Q17" s="73"/>
      <c r="R17" s="73"/>
    </row>
    <row r="18" spans="1:18" s="11" customFormat="1" ht="51" x14ac:dyDescent="0.2">
      <c r="A18" s="69" t="s">
        <v>293</v>
      </c>
      <c r="B18" s="74" t="s">
        <v>195</v>
      </c>
      <c r="C18" s="39">
        <f t="shared" si="1"/>
        <v>0</v>
      </c>
      <c r="D18" s="72">
        <v>0</v>
      </c>
      <c r="E18" s="72">
        <v>0</v>
      </c>
      <c r="F18" s="39">
        <f t="shared" si="3"/>
        <v>0</v>
      </c>
      <c r="G18" s="72">
        <v>0</v>
      </c>
      <c r="H18" s="72">
        <v>0</v>
      </c>
      <c r="I18" s="39">
        <f t="shared" ref="I18:I24" si="10">G18+H18</f>
        <v>0</v>
      </c>
      <c r="J18" s="39"/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138" t="str">
        <f t="shared" si="0"/>
        <v>ok</v>
      </c>
      <c r="Q18" s="73" t="s">
        <v>182</v>
      </c>
      <c r="R18" s="73" t="s">
        <v>194</v>
      </c>
    </row>
    <row r="19" spans="1:18" s="11" customFormat="1" ht="25.5" x14ac:dyDescent="0.2">
      <c r="A19" s="69" t="s">
        <v>294</v>
      </c>
      <c r="B19" s="74" t="s">
        <v>196</v>
      </c>
      <c r="C19" s="39">
        <f t="shared" si="1"/>
        <v>0</v>
      </c>
      <c r="D19" s="72">
        <v>0</v>
      </c>
      <c r="E19" s="72">
        <v>0</v>
      </c>
      <c r="F19" s="39">
        <f t="shared" si="3"/>
        <v>0</v>
      </c>
      <c r="G19" s="72">
        <v>0</v>
      </c>
      <c r="H19" s="72">
        <v>0</v>
      </c>
      <c r="I19" s="39">
        <f t="shared" si="10"/>
        <v>0</v>
      </c>
      <c r="J19" s="39"/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138" t="str">
        <f t="shared" si="0"/>
        <v>ok</v>
      </c>
      <c r="Q19" s="73" t="s">
        <v>184</v>
      </c>
      <c r="R19" s="73" t="s">
        <v>185</v>
      </c>
    </row>
    <row r="20" spans="1:18" s="11" customFormat="1" ht="38.25" x14ac:dyDescent="0.2">
      <c r="A20" s="69" t="s">
        <v>295</v>
      </c>
      <c r="B20" s="74" t="s">
        <v>177</v>
      </c>
      <c r="C20" s="39">
        <f t="shared" si="1"/>
        <v>0</v>
      </c>
      <c r="D20" s="72">
        <v>0</v>
      </c>
      <c r="E20" s="72">
        <v>0</v>
      </c>
      <c r="F20" s="39">
        <f t="shared" si="3"/>
        <v>0</v>
      </c>
      <c r="G20" s="72">
        <v>0</v>
      </c>
      <c r="H20" s="72">
        <v>0</v>
      </c>
      <c r="I20" s="39">
        <f t="shared" si="10"/>
        <v>0</v>
      </c>
      <c r="J20" s="39"/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138" t="str">
        <f t="shared" si="0"/>
        <v>ok</v>
      </c>
      <c r="Q20" s="73" t="s">
        <v>172</v>
      </c>
      <c r="R20" s="73" t="s">
        <v>190</v>
      </c>
    </row>
    <row r="21" spans="1:18" s="11" customFormat="1" ht="38.25" x14ac:dyDescent="0.2">
      <c r="A21" s="69" t="s">
        <v>296</v>
      </c>
      <c r="B21" s="74" t="s">
        <v>178</v>
      </c>
      <c r="C21" s="39">
        <f t="shared" si="1"/>
        <v>0</v>
      </c>
      <c r="D21" s="72">
        <v>0</v>
      </c>
      <c r="E21" s="72">
        <v>0</v>
      </c>
      <c r="F21" s="39">
        <f t="shared" si="3"/>
        <v>0</v>
      </c>
      <c r="G21" s="72">
        <v>0</v>
      </c>
      <c r="H21" s="72">
        <v>0</v>
      </c>
      <c r="I21" s="39">
        <f t="shared" si="10"/>
        <v>0</v>
      </c>
      <c r="J21" s="39"/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138" t="str">
        <f t="shared" si="0"/>
        <v>ok</v>
      </c>
      <c r="Q21" s="73" t="s">
        <v>172</v>
      </c>
      <c r="R21" s="73" t="s">
        <v>189</v>
      </c>
    </row>
    <row r="22" spans="1:18" s="11" customFormat="1" ht="63.75" x14ac:dyDescent="0.2">
      <c r="A22" s="69" t="s">
        <v>297</v>
      </c>
      <c r="B22" s="74" t="s">
        <v>179</v>
      </c>
      <c r="C22" s="39">
        <f t="shared" si="1"/>
        <v>0</v>
      </c>
      <c r="D22" s="72">
        <v>0</v>
      </c>
      <c r="E22" s="72">
        <v>0</v>
      </c>
      <c r="F22" s="39">
        <f t="shared" si="3"/>
        <v>0</v>
      </c>
      <c r="G22" s="72">
        <v>0</v>
      </c>
      <c r="H22" s="72">
        <v>0</v>
      </c>
      <c r="I22" s="39">
        <f t="shared" si="10"/>
        <v>0</v>
      </c>
      <c r="J22" s="39"/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138" t="str">
        <f t="shared" si="0"/>
        <v>ok</v>
      </c>
      <c r="Q22" s="73" t="s">
        <v>172</v>
      </c>
      <c r="R22" s="73" t="s">
        <v>193</v>
      </c>
    </row>
    <row r="23" spans="1:18" s="11" customFormat="1" ht="38.25" x14ac:dyDescent="0.2">
      <c r="A23" s="69" t="s">
        <v>298</v>
      </c>
      <c r="B23" s="74" t="s">
        <v>180</v>
      </c>
      <c r="C23" s="39">
        <f t="shared" si="1"/>
        <v>0</v>
      </c>
      <c r="D23" s="72">
        <v>0</v>
      </c>
      <c r="E23" s="72">
        <v>0</v>
      </c>
      <c r="F23" s="39">
        <f t="shared" si="3"/>
        <v>0</v>
      </c>
      <c r="G23" s="72">
        <v>0</v>
      </c>
      <c r="H23" s="72">
        <v>0</v>
      </c>
      <c r="I23" s="39">
        <f t="shared" si="10"/>
        <v>0</v>
      </c>
      <c r="J23" s="39"/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138" t="str">
        <f t="shared" si="0"/>
        <v>ok</v>
      </c>
      <c r="Q23" s="73" t="s">
        <v>173</v>
      </c>
      <c r="R23" s="73" t="s">
        <v>191</v>
      </c>
    </row>
    <row r="24" spans="1:18" s="11" customFormat="1" ht="38.25" x14ac:dyDescent="0.2">
      <c r="A24" s="69" t="s">
        <v>299</v>
      </c>
      <c r="B24" s="74" t="s">
        <v>181</v>
      </c>
      <c r="C24" s="39">
        <f t="shared" si="1"/>
        <v>0</v>
      </c>
      <c r="D24" s="72">
        <v>0</v>
      </c>
      <c r="E24" s="72">
        <v>0</v>
      </c>
      <c r="F24" s="39">
        <f t="shared" si="3"/>
        <v>0</v>
      </c>
      <c r="G24" s="72">
        <v>0</v>
      </c>
      <c r="H24" s="72">
        <v>0</v>
      </c>
      <c r="I24" s="39">
        <f t="shared" si="10"/>
        <v>0</v>
      </c>
      <c r="J24" s="39"/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138" t="str">
        <f t="shared" si="0"/>
        <v>ok</v>
      </c>
      <c r="Q24" s="73" t="s">
        <v>167</v>
      </c>
      <c r="R24" s="73" t="s">
        <v>192</v>
      </c>
    </row>
    <row r="25" spans="1:18" s="11" customFormat="1" x14ac:dyDescent="0.2">
      <c r="A25" s="144">
        <v>1.3</v>
      </c>
      <c r="B25" s="74" t="s">
        <v>197</v>
      </c>
      <c r="C25" s="39">
        <f t="shared" si="1"/>
        <v>0</v>
      </c>
      <c r="D25" s="39">
        <f>D26+D27+D28+D29</f>
        <v>0</v>
      </c>
      <c r="E25" s="39">
        <f>E26+E27+E28+E29</f>
        <v>0</v>
      </c>
      <c r="F25" s="39">
        <f t="shared" si="3"/>
        <v>0</v>
      </c>
      <c r="G25" s="39">
        <f>G26+G27+G28+G29</f>
        <v>0</v>
      </c>
      <c r="H25" s="39">
        <f>H26+H27+H28+H29</f>
        <v>0</v>
      </c>
      <c r="I25" s="39">
        <f>G25+H25</f>
        <v>0</v>
      </c>
      <c r="J25" s="39"/>
      <c r="K25" s="39">
        <f t="shared" ref="K25:O25" si="11">K26+K27+K28+K29</f>
        <v>0</v>
      </c>
      <c r="L25" s="39">
        <f t="shared" si="11"/>
        <v>0</v>
      </c>
      <c r="M25" s="39">
        <f t="shared" si="11"/>
        <v>0</v>
      </c>
      <c r="N25" s="39">
        <f t="shared" si="11"/>
        <v>0</v>
      </c>
      <c r="O25" s="39">
        <f t="shared" si="11"/>
        <v>0</v>
      </c>
      <c r="P25" s="138" t="str">
        <f t="shared" si="0"/>
        <v>ok</v>
      </c>
    </row>
    <row r="26" spans="1:18" s="11" customFormat="1" ht="51" x14ac:dyDescent="0.2">
      <c r="A26" s="69" t="s">
        <v>300</v>
      </c>
      <c r="B26" s="74" t="s">
        <v>201</v>
      </c>
      <c r="C26" s="39">
        <f t="shared" si="1"/>
        <v>0</v>
      </c>
      <c r="D26" s="72">
        <v>0</v>
      </c>
      <c r="E26" s="72">
        <v>0</v>
      </c>
      <c r="F26" s="39">
        <f t="shared" si="3"/>
        <v>0</v>
      </c>
      <c r="G26" s="72">
        <v>0</v>
      </c>
      <c r="H26" s="72">
        <v>0</v>
      </c>
      <c r="I26" s="39">
        <f t="shared" ref="I26:I27" si="12">G26+H26</f>
        <v>0</v>
      </c>
      <c r="J26" s="39"/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138" t="str">
        <f t="shared" si="0"/>
        <v>ok</v>
      </c>
      <c r="Q26" s="73" t="s">
        <v>182</v>
      </c>
      <c r="R26" s="73" t="s">
        <v>202</v>
      </c>
    </row>
    <row r="27" spans="1:18" s="11" customFormat="1" ht="25.5" x14ac:dyDescent="0.2">
      <c r="A27" s="69" t="s">
        <v>301</v>
      </c>
      <c r="B27" s="74" t="s">
        <v>198</v>
      </c>
      <c r="C27" s="39">
        <f t="shared" si="1"/>
        <v>0</v>
      </c>
      <c r="D27" s="72">
        <v>0</v>
      </c>
      <c r="E27" s="72">
        <v>0</v>
      </c>
      <c r="F27" s="39">
        <f t="shared" si="3"/>
        <v>0</v>
      </c>
      <c r="G27" s="72">
        <v>0</v>
      </c>
      <c r="H27" s="72">
        <v>0</v>
      </c>
      <c r="I27" s="39">
        <f t="shared" si="12"/>
        <v>0</v>
      </c>
      <c r="J27" s="39"/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138" t="str">
        <f t="shared" si="0"/>
        <v>ok</v>
      </c>
      <c r="Q27" s="73" t="s">
        <v>167</v>
      </c>
      <c r="R27" s="73" t="s">
        <v>198</v>
      </c>
    </row>
    <row r="28" spans="1:18" s="11" customFormat="1" ht="38.25" x14ac:dyDescent="0.2">
      <c r="A28" s="69" t="s">
        <v>302</v>
      </c>
      <c r="B28" s="74" t="s">
        <v>199</v>
      </c>
      <c r="C28" s="39">
        <f t="shared" si="1"/>
        <v>0</v>
      </c>
      <c r="D28" s="72">
        <v>0</v>
      </c>
      <c r="E28" s="72">
        <v>0</v>
      </c>
      <c r="F28" s="39">
        <f t="shared" si="3"/>
        <v>0</v>
      </c>
      <c r="G28" s="72">
        <v>0</v>
      </c>
      <c r="H28" s="72">
        <v>0</v>
      </c>
      <c r="I28" s="39">
        <f>G28+H28</f>
        <v>0</v>
      </c>
      <c r="J28" s="39"/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138" t="str">
        <f t="shared" si="0"/>
        <v>ok</v>
      </c>
      <c r="Q28" s="73" t="s">
        <v>167</v>
      </c>
      <c r="R28" s="73" t="s">
        <v>203</v>
      </c>
    </row>
    <row r="29" spans="1:18" s="11" customFormat="1" x14ac:dyDescent="0.2">
      <c r="A29" s="69" t="s">
        <v>303</v>
      </c>
      <c r="B29" s="74" t="s">
        <v>200</v>
      </c>
      <c r="C29" s="39">
        <f t="shared" si="1"/>
        <v>0</v>
      </c>
      <c r="D29" s="72">
        <v>0</v>
      </c>
      <c r="E29" s="72">
        <v>0</v>
      </c>
      <c r="F29" s="39">
        <f t="shared" si="3"/>
        <v>0</v>
      </c>
      <c r="G29" s="72">
        <v>0</v>
      </c>
      <c r="H29" s="72">
        <v>0</v>
      </c>
      <c r="I29" s="39">
        <f>G29+H29</f>
        <v>0</v>
      </c>
      <c r="J29" s="39"/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138" t="str">
        <f t="shared" si="0"/>
        <v>ok</v>
      </c>
      <c r="Q29" s="73" t="s">
        <v>167</v>
      </c>
      <c r="R29" s="73" t="s">
        <v>204</v>
      </c>
    </row>
    <row r="30" spans="1:18" s="11" customFormat="1" x14ac:dyDescent="0.2">
      <c r="A30" s="144">
        <v>1.4</v>
      </c>
      <c r="B30" s="74" t="s">
        <v>205</v>
      </c>
      <c r="C30" s="39">
        <f t="shared" si="1"/>
        <v>0</v>
      </c>
      <c r="D30" s="39">
        <f>D31+D32+D33</f>
        <v>0</v>
      </c>
      <c r="E30" s="39">
        <f>E31+E32+E33</f>
        <v>0</v>
      </c>
      <c r="F30" s="39">
        <f t="shared" si="3"/>
        <v>0</v>
      </c>
      <c r="G30" s="39">
        <f>G31+G32+G33+G34</f>
        <v>0</v>
      </c>
      <c r="H30" s="39">
        <f>H31+H32+H33</f>
        <v>0</v>
      </c>
      <c r="I30" s="39">
        <f>G30+H30</f>
        <v>0</v>
      </c>
      <c r="J30" s="39"/>
      <c r="K30" s="39">
        <f>K31+K32+K33</f>
        <v>0</v>
      </c>
      <c r="L30" s="39">
        <f t="shared" ref="L30:O30" si="13">L31+L32+L33</f>
        <v>0</v>
      </c>
      <c r="M30" s="39">
        <f t="shared" si="13"/>
        <v>0</v>
      </c>
      <c r="N30" s="39">
        <f t="shared" si="13"/>
        <v>0</v>
      </c>
      <c r="O30" s="39">
        <f t="shared" si="13"/>
        <v>0</v>
      </c>
      <c r="P30" s="138" t="str">
        <f t="shared" si="0"/>
        <v>ok</v>
      </c>
      <c r="Q30" s="73"/>
      <c r="R30" s="73"/>
    </row>
    <row r="31" spans="1:18" s="11" customFormat="1" ht="51" x14ac:dyDescent="0.2">
      <c r="A31" s="69" t="s">
        <v>304</v>
      </c>
      <c r="B31" s="74" t="s">
        <v>201</v>
      </c>
      <c r="C31" s="39">
        <f t="shared" si="1"/>
        <v>0</v>
      </c>
      <c r="D31" s="72">
        <v>0</v>
      </c>
      <c r="E31" s="72">
        <v>0</v>
      </c>
      <c r="F31" s="39">
        <f t="shared" si="3"/>
        <v>0</v>
      </c>
      <c r="G31" s="72">
        <v>0</v>
      </c>
      <c r="H31" s="72">
        <v>0</v>
      </c>
      <c r="I31" s="39">
        <f>G31+H31</f>
        <v>0</v>
      </c>
      <c r="J31" s="39"/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138" t="str">
        <f t="shared" si="0"/>
        <v>ok</v>
      </c>
      <c r="Q31" s="73" t="s">
        <v>182</v>
      </c>
      <c r="R31" s="73" t="s">
        <v>202</v>
      </c>
    </row>
    <row r="32" spans="1:18" s="11" customFormat="1" ht="38.25" x14ac:dyDescent="0.2">
      <c r="A32" s="69" t="s">
        <v>305</v>
      </c>
      <c r="B32" s="74" t="s">
        <v>206</v>
      </c>
      <c r="C32" s="39">
        <f t="shared" si="1"/>
        <v>0</v>
      </c>
      <c r="D32" s="72">
        <v>0</v>
      </c>
      <c r="E32" s="72">
        <v>0</v>
      </c>
      <c r="F32" s="39">
        <f>D32+E32</f>
        <v>0</v>
      </c>
      <c r="G32" s="72">
        <v>0</v>
      </c>
      <c r="H32" s="72">
        <v>0</v>
      </c>
      <c r="I32" s="39">
        <f>G32+H32</f>
        <v>0</v>
      </c>
      <c r="J32" s="39"/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138" t="str">
        <f t="shared" si="0"/>
        <v>ok</v>
      </c>
      <c r="Q32" s="73" t="s">
        <v>167</v>
      </c>
      <c r="R32" s="73" t="s">
        <v>206</v>
      </c>
    </row>
    <row r="33" spans="1:28" s="11" customFormat="1" ht="51" x14ac:dyDescent="0.2">
      <c r="A33" s="69" t="s">
        <v>306</v>
      </c>
      <c r="B33" s="74" t="s">
        <v>207</v>
      </c>
      <c r="C33" s="39">
        <f t="shared" si="1"/>
        <v>0</v>
      </c>
      <c r="D33" s="72">
        <v>0</v>
      </c>
      <c r="E33" s="72">
        <v>0</v>
      </c>
      <c r="F33" s="39">
        <f t="shared" si="3"/>
        <v>0</v>
      </c>
      <c r="G33" s="72">
        <v>0</v>
      </c>
      <c r="H33" s="72">
        <v>0</v>
      </c>
      <c r="I33" s="39">
        <f t="shared" ref="I33" si="14">G33+H33</f>
        <v>0</v>
      </c>
      <c r="J33" s="39"/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138" t="str">
        <f t="shared" si="0"/>
        <v>ok</v>
      </c>
      <c r="Q33" s="73" t="s">
        <v>172</v>
      </c>
      <c r="R33" s="73" t="s">
        <v>207</v>
      </c>
    </row>
    <row r="34" spans="1:28" s="145" customFormat="1" x14ac:dyDescent="0.2">
      <c r="A34" s="144">
        <v>1.5</v>
      </c>
      <c r="B34" s="74" t="s">
        <v>271</v>
      </c>
      <c r="C34" s="39">
        <f t="shared" si="1"/>
        <v>0</v>
      </c>
      <c r="D34" s="39">
        <f>SUM(D35:D37)</f>
        <v>0</v>
      </c>
      <c r="E34" s="39">
        <f>SUM(E35:E37)</f>
        <v>0</v>
      </c>
      <c r="F34" s="39">
        <f>D34+E34</f>
        <v>0</v>
      </c>
      <c r="G34" s="39">
        <f t="shared" ref="G34:H34" si="15">SUM(G35:G37)</f>
        <v>0</v>
      </c>
      <c r="H34" s="39">
        <f t="shared" si="15"/>
        <v>0</v>
      </c>
      <c r="I34" s="39">
        <f>G34+H34</f>
        <v>0</v>
      </c>
      <c r="J34" s="39"/>
      <c r="K34" s="39">
        <f t="shared" ref="K34:O34" si="16">SUM(K35:K37)</f>
        <v>0</v>
      </c>
      <c r="L34" s="39">
        <f t="shared" si="16"/>
        <v>0</v>
      </c>
      <c r="M34" s="39">
        <f t="shared" si="16"/>
        <v>0</v>
      </c>
      <c r="N34" s="39">
        <f t="shared" si="16"/>
        <v>0</v>
      </c>
      <c r="O34" s="39">
        <f t="shared" si="16"/>
        <v>0</v>
      </c>
      <c r="P34" s="138" t="str">
        <f t="shared" ref="P34:P36" si="17">IF(C34=SUM(K34:O34),"ok","Eroare")</f>
        <v>ok</v>
      </c>
      <c r="Q34" s="73"/>
      <c r="R34" s="73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145" customFormat="1" ht="38.25" x14ac:dyDescent="0.2">
      <c r="A35" s="144" t="s">
        <v>307</v>
      </c>
      <c r="B35" s="74" t="s">
        <v>272</v>
      </c>
      <c r="C35" s="39">
        <f t="shared" si="1"/>
        <v>0</v>
      </c>
      <c r="D35" s="72">
        <v>0</v>
      </c>
      <c r="E35" s="72">
        <v>0</v>
      </c>
      <c r="F35" s="39">
        <f t="shared" ref="F35:F37" si="18">D35+E35</f>
        <v>0</v>
      </c>
      <c r="G35" s="72">
        <v>0</v>
      </c>
      <c r="H35" s="72">
        <v>0</v>
      </c>
      <c r="I35" s="39">
        <f t="shared" ref="I35:I37" si="19">G35+H35</f>
        <v>0</v>
      </c>
      <c r="J35" s="39"/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138" t="str">
        <f t="shared" si="17"/>
        <v>ok</v>
      </c>
      <c r="Q35" s="73" t="s">
        <v>172</v>
      </c>
      <c r="R35" s="73" t="s">
        <v>272</v>
      </c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s="145" customFormat="1" ht="63.75" x14ac:dyDescent="0.2">
      <c r="A36" s="144" t="s">
        <v>308</v>
      </c>
      <c r="B36" s="74" t="s">
        <v>273</v>
      </c>
      <c r="C36" s="39">
        <f t="shared" si="1"/>
        <v>0</v>
      </c>
      <c r="D36" s="72">
        <v>0</v>
      </c>
      <c r="E36" s="72">
        <v>0</v>
      </c>
      <c r="F36" s="39">
        <f t="shared" si="18"/>
        <v>0</v>
      </c>
      <c r="G36" s="72">
        <v>0</v>
      </c>
      <c r="H36" s="72">
        <v>0</v>
      </c>
      <c r="I36" s="39">
        <f t="shared" si="19"/>
        <v>0</v>
      </c>
      <c r="J36" s="39"/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138" t="str">
        <f t="shared" si="17"/>
        <v>ok</v>
      </c>
      <c r="Q36" s="73" t="s">
        <v>275</v>
      </c>
      <c r="R36" s="73" t="s">
        <v>273</v>
      </c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s="145" customFormat="1" ht="38.25" x14ac:dyDescent="0.2">
      <c r="A37" s="144" t="s">
        <v>309</v>
      </c>
      <c r="B37" s="74" t="s">
        <v>274</v>
      </c>
      <c r="C37" s="39">
        <f t="shared" si="1"/>
        <v>0</v>
      </c>
      <c r="D37" s="72">
        <v>0</v>
      </c>
      <c r="E37" s="72">
        <v>0</v>
      </c>
      <c r="F37" s="39">
        <f t="shared" si="18"/>
        <v>0</v>
      </c>
      <c r="G37" s="72">
        <v>0</v>
      </c>
      <c r="H37" s="72">
        <v>0</v>
      </c>
      <c r="I37" s="39">
        <f t="shared" si="19"/>
        <v>0</v>
      </c>
      <c r="J37" s="39"/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138"/>
      <c r="Q37" s="73" t="s">
        <v>173</v>
      </c>
      <c r="R37" s="73" t="s">
        <v>276</v>
      </c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spans="1:28" s="145" customFormat="1" x14ac:dyDescent="0.2">
      <c r="A38" s="144"/>
      <c r="B38" s="74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138"/>
      <c r="Q38" s="73"/>
      <c r="R38" s="73"/>
      <c r="S38" s="11"/>
      <c r="T38" s="11"/>
      <c r="U38" s="11"/>
      <c r="V38" s="11"/>
      <c r="W38" s="11"/>
      <c r="X38" s="11"/>
      <c r="Y38" s="11"/>
      <c r="Z38" s="11"/>
      <c r="AA38" s="11"/>
      <c r="AB38" s="11"/>
    </row>
    <row r="39" spans="1:28" s="11" customFormat="1" x14ac:dyDescent="0.2">
      <c r="A39" s="46"/>
      <c r="B39" s="75" t="s">
        <v>136</v>
      </c>
      <c r="C39" s="39">
        <v>0</v>
      </c>
      <c r="D39" s="39"/>
      <c r="E39" s="39"/>
      <c r="F39" s="39">
        <f>F34+F30+F25+F17+F9</f>
        <v>0</v>
      </c>
      <c r="G39" s="39"/>
      <c r="H39" s="39"/>
      <c r="I39" s="39">
        <f>I34+I30+I25+I17+I9</f>
        <v>0</v>
      </c>
      <c r="J39" s="39"/>
      <c r="K39" s="39">
        <f>K34+K30+K25+K17+K9</f>
        <v>0</v>
      </c>
      <c r="L39" s="39">
        <f>L34+L30+L25+L17+L9</f>
        <v>0</v>
      </c>
      <c r="M39" s="39">
        <f>M34+M30+M25+M17+M9</f>
        <v>0</v>
      </c>
      <c r="N39" s="39">
        <f>N34+N30+N25+N17+N9</f>
        <v>0</v>
      </c>
      <c r="O39" s="39">
        <f>O34+O30+O25+O17+O9</f>
        <v>0</v>
      </c>
      <c r="P39" s="138" t="str">
        <f t="shared" si="0"/>
        <v>ok</v>
      </c>
      <c r="Q39" s="29"/>
    </row>
    <row r="40" spans="1:28" s="11" customFormat="1" ht="15.75" thickBot="1" x14ac:dyDescent="0.25">
      <c r="A40" s="142">
        <v>2</v>
      </c>
      <c r="B40" s="183" t="s">
        <v>310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38"/>
      <c r="Q40" s="29"/>
    </row>
    <row r="41" spans="1:28" s="11" customFormat="1" ht="15" customHeight="1" thickTop="1" x14ac:dyDescent="0.2">
      <c r="A41" s="46" t="s">
        <v>311</v>
      </c>
      <c r="B41" s="38" t="s">
        <v>137</v>
      </c>
      <c r="C41" s="39">
        <f t="shared" ref="C41:C43" si="20">F41+I41</f>
        <v>0</v>
      </c>
      <c r="D41" s="72">
        <v>0</v>
      </c>
      <c r="E41" s="72">
        <v>0</v>
      </c>
      <c r="F41" s="39">
        <f>D41+E41</f>
        <v>0</v>
      </c>
      <c r="G41" s="72">
        <v>0</v>
      </c>
      <c r="H41" s="72">
        <v>0</v>
      </c>
      <c r="I41" s="39">
        <f>G41+H41</f>
        <v>0</v>
      </c>
      <c r="J41" s="39"/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138" t="str">
        <f t="shared" si="0"/>
        <v>ok</v>
      </c>
      <c r="Q41" s="71" t="s">
        <v>167</v>
      </c>
      <c r="R41" s="73" t="s">
        <v>278</v>
      </c>
    </row>
    <row r="42" spans="1:28" s="11" customFormat="1" ht="15" customHeight="1" x14ac:dyDescent="0.2">
      <c r="A42" s="46" t="s">
        <v>312</v>
      </c>
      <c r="B42" s="38" t="s">
        <v>277</v>
      </c>
      <c r="C42" s="39"/>
      <c r="D42" s="72">
        <v>0</v>
      </c>
      <c r="E42" s="72">
        <v>0</v>
      </c>
      <c r="F42" s="39">
        <f>D42+E42</f>
        <v>0</v>
      </c>
      <c r="G42" s="72">
        <v>0</v>
      </c>
      <c r="H42" s="72">
        <v>0</v>
      </c>
      <c r="I42" s="39">
        <f>G42+H42</f>
        <v>0</v>
      </c>
      <c r="J42" s="39"/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138" t="str">
        <f t="shared" si="0"/>
        <v>ok</v>
      </c>
      <c r="Q42" s="71" t="s">
        <v>279</v>
      </c>
      <c r="R42" s="73" t="s">
        <v>280</v>
      </c>
    </row>
    <row r="43" spans="1:28" s="11" customFormat="1" ht="15" customHeight="1" x14ac:dyDescent="0.2">
      <c r="A43" s="46"/>
      <c r="B43" s="38" t="s">
        <v>313</v>
      </c>
      <c r="C43" s="39">
        <f t="shared" si="20"/>
        <v>0</v>
      </c>
      <c r="D43" s="39"/>
      <c r="E43" s="39"/>
      <c r="F43" s="39">
        <f>F41+F42</f>
        <v>0</v>
      </c>
      <c r="G43" s="39"/>
      <c r="H43" s="39"/>
      <c r="I43" s="39">
        <f>I41+I42</f>
        <v>0</v>
      </c>
      <c r="J43" s="39"/>
      <c r="K43" s="39">
        <f>K41+K42</f>
        <v>0</v>
      </c>
      <c r="L43" s="39">
        <f>L41+L42</f>
        <v>0</v>
      </c>
      <c r="M43" s="39">
        <f>M41+M42</f>
        <v>0</v>
      </c>
      <c r="N43" s="39">
        <f>N41+N42</f>
        <v>0</v>
      </c>
      <c r="O43" s="39">
        <f>O41+O42</f>
        <v>0</v>
      </c>
      <c r="P43" s="138" t="str">
        <f t="shared" si="0"/>
        <v>ok</v>
      </c>
      <c r="Q43" s="29"/>
    </row>
    <row r="44" spans="1:28" s="11" customFormat="1" ht="15.75" thickBot="1" x14ac:dyDescent="0.25">
      <c r="A44" s="142">
        <v>3</v>
      </c>
      <c r="B44" s="183" t="s">
        <v>314</v>
      </c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38" t="str">
        <f t="shared" si="0"/>
        <v>ok</v>
      </c>
      <c r="Q44" s="29"/>
    </row>
    <row r="45" spans="1:28" s="11" customFormat="1" ht="15" customHeight="1" thickTop="1" x14ac:dyDescent="0.2">
      <c r="A45" s="146" t="s">
        <v>315</v>
      </c>
      <c r="B45" s="38" t="s">
        <v>209</v>
      </c>
      <c r="C45" s="39">
        <f t="shared" ref="C45:C56" si="21">F45+I45</f>
        <v>0</v>
      </c>
      <c r="D45" s="72">
        <v>0</v>
      </c>
      <c r="E45" s="72">
        <v>0</v>
      </c>
      <c r="F45" s="39">
        <f>D45+E45</f>
        <v>0</v>
      </c>
      <c r="G45" s="72">
        <v>0</v>
      </c>
      <c r="H45" s="72">
        <v>0</v>
      </c>
      <c r="I45" s="39">
        <f t="shared" ref="I45:I46" si="22">G45+H45</f>
        <v>0</v>
      </c>
      <c r="J45" s="39"/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138" t="str">
        <f t="shared" ref="P45:P49" si="23">IF(C45=SUM(K45:O45),"ok","Eroare")</f>
        <v>ok</v>
      </c>
      <c r="Q45" s="73" t="s">
        <v>182</v>
      </c>
      <c r="R45" s="73" t="s">
        <v>208</v>
      </c>
    </row>
    <row r="46" spans="1:28" s="11" customFormat="1" ht="15" customHeight="1" x14ac:dyDescent="0.2">
      <c r="A46" s="146" t="s">
        <v>316</v>
      </c>
      <c r="B46" s="38" t="s">
        <v>215</v>
      </c>
      <c r="C46" s="39">
        <f t="shared" si="21"/>
        <v>0</v>
      </c>
      <c r="D46" s="72">
        <v>0</v>
      </c>
      <c r="E46" s="72">
        <v>0</v>
      </c>
      <c r="F46" s="39">
        <f t="shared" ref="F46" si="24">D46+E46</f>
        <v>0</v>
      </c>
      <c r="G46" s="72">
        <v>0</v>
      </c>
      <c r="H46" s="72">
        <v>0</v>
      </c>
      <c r="I46" s="39">
        <f t="shared" si="22"/>
        <v>0</v>
      </c>
      <c r="J46" s="39"/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138" t="str">
        <f t="shared" si="23"/>
        <v>ok</v>
      </c>
      <c r="Q46" s="73" t="s">
        <v>184</v>
      </c>
      <c r="R46" s="73" t="s">
        <v>185</v>
      </c>
    </row>
    <row r="47" spans="1:28" s="11" customFormat="1" ht="15" customHeight="1" x14ac:dyDescent="0.2">
      <c r="A47" s="146" t="s">
        <v>168</v>
      </c>
      <c r="B47" s="38" t="s">
        <v>281</v>
      </c>
      <c r="C47" s="39">
        <f t="shared" ref="C47:C48" si="25">F47+I47</f>
        <v>0</v>
      </c>
      <c r="D47" s="72">
        <v>0</v>
      </c>
      <c r="E47" s="72">
        <v>0</v>
      </c>
      <c r="F47" s="39">
        <f t="shared" ref="F47:F48" si="26">D47+E47</f>
        <v>0</v>
      </c>
      <c r="G47" s="72">
        <v>0</v>
      </c>
      <c r="H47" s="72">
        <v>0</v>
      </c>
      <c r="I47" s="39">
        <f t="shared" ref="I47:I48" si="27">G47+H47</f>
        <v>0</v>
      </c>
      <c r="J47" s="39"/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138" t="str">
        <f t="shared" si="23"/>
        <v>ok</v>
      </c>
      <c r="Q47" s="73" t="s">
        <v>172</v>
      </c>
      <c r="R47" s="73" t="s">
        <v>283</v>
      </c>
    </row>
    <row r="48" spans="1:28" s="11" customFormat="1" ht="15" customHeight="1" x14ac:dyDescent="0.2">
      <c r="A48" s="146" t="s">
        <v>169</v>
      </c>
      <c r="B48" s="38" t="s">
        <v>216</v>
      </c>
      <c r="C48" s="39">
        <f t="shared" si="25"/>
        <v>0</v>
      </c>
      <c r="D48" s="72">
        <v>0</v>
      </c>
      <c r="E48" s="72">
        <v>0</v>
      </c>
      <c r="F48" s="39">
        <f t="shared" si="26"/>
        <v>0</v>
      </c>
      <c r="G48" s="72">
        <v>0</v>
      </c>
      <c r="H48" s="72">
        <v>0</v>
      </c>
      <c r="I48" s="39">
        <f t="shared" si="27"/>
        <v>0</v>
      </c>
      <c r="J48" s="39"/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138" t="str">
        <f t="shared" si="23"/>
        <v>ok</v>
      </c>
      <c r="Q48" s="73" t="s">
        <v>167</v>
      </c>
      <c r="R48" s="73" t="s">
        <v>282</v>
      </c>
    </row>
    <row r="49" spans="1:19" s="11" customFormat="1" ht="15" customHeight="1" x14ac:dyDescent="0.2">
      <c r="A49" s="46"/>
      <c r="B49" s="38" t="s">
        <v>317</v>
      </c>
      <c r="C49" s="39">
        <f t="shared" si="21"/>
        <v>0</v>
      </c>
      <c r="D49" s="39"/>
      <c r="E49" s="39"/>
      <c r="F49" s="39">
        <f>F45+F46+F48+F47</f>
        <v>0</v>
      </c>
      <c r="G49" s="39"/>
      <c r="H49" s="39"/>
      <c r="I49" s="39">
        <f>I45+I46+I48+I47</f>
        <v>0</v>
      </c>
      <c r="J49" s="39"/>
      <c r="K49" s="39">
        <f>K45+K46+K48+K47</f>
        <v>0</v>
      </c>
      <c r="L49" s="39">
        <f>L45+L46+L48+L47</f>
        <v>0</v>
      </c>
      <c r="M49" s="39">
        <f>M45+M46+M48+M47</f>
        <v>0</v>
      </c>
      <c r="N49" s="39">
        <f>N45+N46+N48+N47</f>
        <v>0</v>
      </c>
      <c r="O49" s="39">
        <f>O45+O46+O48+O47</f>
        <v>0</v>
      </c>
      <c r="P49" s="138" t="str">
        <f t="shared" si="23"/>
        <v>ok</v>
      </c>
      <c r="Q49" s="29"/>
    </row>
    <row r="50" spans="1:19" s="11" customFormat="1" ht="15.75" thickBot="1" x14ac:dyDescent="0.25">
      <c r="A50" s="142">
        <v>4</v>
      </c>
      <c r="B50" s="183" t="s">
        <v>318</v>
      </c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38"/>
      <c r="Q50" s="29"/>
    </row>
    <row r="51" spans="1:19" s="11" customFormat="1" ht="15" customHeight="1" thickTop="1" x14ac:dyDescent="0.2">
      <c r="A51" s="146">
        <v>4.0999999999999996</v>
      </c>
      <c r="B51" s="38" t="s">
        <v>210</v>
      </c>
      <c r="C51" s="39">
        <f t="shared" si="21"/>
        <v>0</v>
      </c>
      <c r="D51" s="72">
        <v>0</v>
      </c>
      <c r="E51" s="72">
        <v>0</v>
      </c>
      <c r="F51" s="39">
        <f t="shared" ref="F51:F55" si="28">D51+E51</f>
        <v>0</v>
      </c>
      <c r="G51" s="72">
        <v>0</v>
      </c>
      <c r="H51" s="72">
        <v>0</v>
      </c>
      <c r="I51" s="39">
        <f t="shared" ref="I51:I55" si="29">G51+H51</f>
        <v>0</v>
      </c>
      <c r="J51" s="39"/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138" t="str">
        <f t="shared" si="0"/>
        <v>ok</v>
      </c>
      <c r="Q51" s="71" t="s">
        <v>170</v>
      </c>
      <c r="R51" s="73" t="s">
        <v>171</v>
      </c>
    </row>
    <row r="52" spans="1:19" s="11" customFormat="1" ht="15" customHeight="1" x14ac:dyDescent="0.2">
      <c r="A52" s="146">
        <v>4.2</v>
      </c>
      <c r="B52" s="38" t="s">
        <v>211</v>
      </c>
      <c r="C52" s="39">
        <f t="shared" si="21"/>
        <v>0</v>
      </c>
      <c r="D52" s="72">
        <v>0</v>
      </c>
      <c r="E52" s="72">
        <v>0</v>
      </c>
      <c r="F52" s="39">
        <f t="shared" si="28"/>
        <v>0</v>
      </c>
      <c r="G52" s="72">
        <v>0</v>
      </c>
      <c r="H52" s="72">
        <v>0</v>
      </c>
      <c r="I52" s="39">
        <f t="shared" si="29"/>
        <v>0</v>
      </c>
      <c r="J52" s="39"/>
      <c r="K52" s="72">
        <v>0</v>
      </c>
      <c r="L52" s="72">
        <v>0</v>
      </c>
      <c r="M52" s="72">
        <v>0</v>
      </c>
      <c r="N52" s="72">
        <v>0</v>
      </c>
      <c r="O52" s="72">
        <v>0</v>
      </c>
      <c r="P52" s="138" t="str">
        <f t="shared" si="0"/>
        <v>ok</v>
      </c>
      <c r="Q52" s="71" t="s">
        <v>170</v>
      </c>
      <c r="R52" s="73" t="s">
        <v>171</v>
      </c>
    </row>
    <row r="53" spans="1:19" s="11" customFormat="1" ht="15" customHeight="1" x14ac:dyDescent="0.2">
      <c r="A53" s="146">
        <v>4.3</v>
      </c>
      <c r="B53" s="38" t="s">
        <v>212</v>
      </c>
      <c r="C53" s="39">
        <f t="shared" si="21"/>
        <v>0</v>
      </c>
      <c r="D53" s="72">
        <v>0</v>
      </c>
      <c r="E53" s="72">
        <v>0</v>
      </c>
      <c r="F53" s="39">
        <f t="shared" si="28"/>
        <v>0</v>
      </c>
      <c r="G53" s="72">
        <v>0</v>
      </c>
      <c r="H53" s="72">
        <v>0</v>
      </c>
      <c r="I53" s="39">
        <f t="shared" si="29"/>
        <v>0</v>
      </c>
      <c r="J53" s="39"/>
      <c r="K53" s="72">
        <v>0</v>
      </c>
      <c r="L53" s="72">
        <v>0</v>
      </c>
      <c r="M53" s="72">
        <v>0</v>
      </c>
      <c r="N53" s="72">
        <v>0</v>
      </c>
      <c r="O53" s="72">
        <v>0</v>
      </c>
      <c r="P53" s="138" t="str">
        <f t="shared" si="0"/>
        <v>ok</v>
      </c>
      <c r="Q53" s="71" t="s">
        <v>170</v>
      </c>
      <c r="R53" s="73" t="s">
        <v>171</v>
      </c>
    </row>
    <row r="54" spans="1:19" s="11" customFormat="1" ht="15" customHeight="1" x14ac:dyDescent="0.2">
      <c r="A54" s="146">
        <v>4.4000000000000004</v>
      </c>
      <c r="B54" s="38" t="s">
        <v>213</v>
      </c>
      <c r="C54" s="39">
        <f t="shared" si="21"/>
        <v>0</v>
      </c>
      <c r="D54" s="72">
        <v>0</v>
      </c>
      <c r="E54" s="72">
        <v>0</v>
      </c>
      <c r="F54" s="39">
        <f t="shared" si="28"/>
        <v>0</v>
      </c>
      <c r="G54" s="72">
        <v>0</v>
      </c>
      <c r="H54" s="72">
        <v>0</v>
      </c>
      <c r="I54" s="39">
        <f t="shared" si="29"/>
        <v>0</v>
      </c>
      <c r="J54" s="39"/>
      <c r="K54" s="72">
        <v>0</v>
      </c>
      <c r="L54" s="72">
        <v>0</v>
      </c>
      <c r="M54" s="72">
        <v>0</v>
      </c>
      <c r="N54" s="72">
        <v>0</v>
      </c>
      <c r="O54" s="72">
        <v>0</v>
      </c>
      <c r="P54" s="138" t="str">
        <f t="shared" si="0"/>
        <v>ok</v>
      </c>
      <c r="Q54" s="71" t="s">
        <v>170</v>
      </c>
      <c r="R54" s="73" t="s">
        <v>171</v>
      </c>
    </row>
    <row r="55" spans="1:19" s="11" customFormat="1" ht="15" customHeight="1" x14ac:dyDescent="0.2">
      <c r="A55" s="146">
        <v>4.5</v>
      </c>
      <c r="B55" s="38" t="s">
        <v>214</v>
      </c>
      <c r="C55" s="39">
        <f t="shared" si="21"/>
        <v>0</v>
      </c>
      <c r="D55" s="72">
        <v>0</v>
      </c>
      <c r="E55" s="72">
        <v>0</v>
      </c>
      <c r="F55" s="39">
        <f t="shared" si="28"/>
        <v>0</v>
      </c>
      <c r="G55" s="72">
        <v>0</v>
      </c>
      <c r="H55" s="72">
        <v>0</v>
      </c>
      <c r="I55" s="39">
        <f t="shared" si="29"/>
        <v>0</v>
      </c>
      <c r="J55" s="39"/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138" t="str">
        <f t="shared" si="0"/>
        <v>ok</v>
      </c>
      <c r="Q55" s="71" t="s">
        <v>170</v>
      </c>
      <c r="R55" s="73" t="s">
        <v>171</v>
      </c>
    </row>
    <row r="56" spans="1:19" s="11" customFormat="1" ht="15" customHeight="1" x14ac:dyDescent="0.2">
      <c r="A56" s="46"/>
      <c r="B56" s="38" t="s">
        <v>217</v>
      </c>
      <c r="C56" s="39">
        <f t="shared" si="21"/>
        <v>0</v>
      </c>
      <c r="D56" s="39"/>
      <c r="E56" s="39"/>
      <c r="F56" s="39">
        <f>F51+F52+F53+F54+F55</f>
        <v>0</v>
      </c>
      <c r="G56" s="39"/>
      <c r="H56" s="39"/>
      <c r="I56" s="39">
        <f>I51+I52+I53+I54+I55</f>
        <v>0</v>
      </c>
      <c r="J56" s="39"/>
      <c r="K56" s="39">
        <f t="shared" ref="K56:O56" si="30">K51+K52+K53+K54+K55</f>
        <v>0</v>
      </c>
      <c r="L56" s="39">
        <f t="shared" si="30"/>
        <v>0</v>
      </c>
      <c r="M56" s="39">
        <f t="shared" si="30"/>
        <v>0</v>
      </c>
      <c r="N56" s="39">
        <f t="shared" si="30"/>
        <v>0</v>
      </c>
      <c r="O56" s="39">
        <f t="shared" si="30"/>
        <v>0</v>
      </c>
      <c r="P56" s="138" t="str">
        <f t="shared" si="0"/>
        <v>ok</v>
      </c>
      <c r="Q56" s="29"/>
    </row>
    <row r="57" spans="1:19" s="11" customFormat="1" ht="15.75" thickBot="1" x14ac:dyDescent="0.25">
      <c r="A57" s="46"/>
      <c r="B57" s="149" t="s">
        <v>138</v>
      </c>
      <c r="C57" s="150">
        <v>0</v>
      </c>
      <c r="D57" s="150"/>
      <c r="E57" s="150"/>
      <c r="F57" s="151">
        <f>F56+F49+F43+F39</f>
        <v>0</v>
      </c>
      <c r="G57" s="150"/>
      <c r="H57" s="150"/>
      <c r="I57" s="151">
        <f>I56+I49+I43+I39</f>
        <v>0</v>
      </c>
      <c r="J57" s="150"/>
      <c r="K57" s="151">
        <f>K56+K49+K43+K39</f>
        <v>0</v>
      </c>
      <c r="L57" s="151">
        <f>L56+L49+L43+L39</f>
        <v>0</v>
      </c>
      <c r="M57" s="151">
        <f>M56+M49+M43+M39</f>
        <v>0</v>
      </c>
      <c r="N57" s="151">
        <f>N56+N49+N43+N39</f>
        <v>0</v>
      </c>
      <c r="O57" s="151">
        <f>O56+O49+O43+O39</f>
        <v>0</v>
      </c>
      <c r="P57" s="138" t="str">
        <f t="shared" si="0"/>
        <v>ok</v>
      </c>
      <c r="Q57" s="29"/>
      <c r="S57" s="31"/>
    </row>
    <row r="58" spans="1:19" s="32" customFormat="1" ht="17.25" thickTop="1" x14ac:dyDescent="0.2">
      <c r="A58" s="46"/>
      <c r="B58" s="76" t="s">
        <v>24</v>
      </c>
      <c r="C58" s="39"/>
      <c r="D58" s="39"/>
      <c r="E58" s="39"/>
      <c r="F58" s="39"/>
      <c r="G58" s="39"/>
      <c r="H58" s="39"/>
      <c r="I58" s="39"/>
      <c r="J58" s="39"/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138" t="str">
        <f t="shared" si="0"/>
        <v>ok</v>
      </c>
      <c r="Q58" s="29"/>
      <c r="S58" s="33"/>
    </row>
    <row r="59" spans="1:19" s="32" customFormat="1" ht="15" customHeight="1" x14ac:dyDescent="0.2">
      <c r="A59" s="46"/>
      <c r="B59" s="76" t="s">
        <v>25</v>
      </c>
      <c r="C59" s="39"/>
      <c r="D59" s="39"/>
      <c r="E59" s="39"/>
      <c r="F59" s="39"/>
      <c r="G59" s="39"/>
      <c r="H59" s="39"/>
      <c r="I59" s="39"/>
      <c r="J59" s="39"/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138" t="str">
        <f t="shared" si="0"/>
        <v>ok</v>
      </c>
      <c r="Q59" s="29"/>
    </row>
    <row r="60" spans="1:19" s="10" customFormat="1" x14ac:dyDescent="0.25">
      <c r="A60" s="34"/>
      <c r="B60" s="35" t="s">
        <v>26</v>
      </c>
      <c r="C60" s="36"/>
      <c r="D60" s="36"/>
      <c r="E60" s="36"/>
      <c r="F60" s="36"/>
      <c r="G60" s="36"/>
      <c r="H60" s="36"/>
      <c r="I60" s="36"/>
      <c r="J60" s="36"/>
      <c r="K60" s="37" t="e">
        <f>K58/$F$57</f>
        <v>#DIV/0!</v>
      </c>
      <c r="L60" s="37" t="e">
        <f>L58/$F$57</f>
        <v>#DIV/0!</v>
      </c>
      <c r="M60" s="37" t="e">
        <f>M58/$F$57</f>
        <v>#DIV/0!</v>
      </c>
      <c r="N60" s="37" t="e">
        <f>N58/$F$57</f>
        <v>#DIV/0!</v>
      </c>
      <c r="O60" s="37" t="e">
        <f>O58/$F$57</f>
        <v>#DIV/0!</v>
      </c>
      <c r="P60" s="138"/>
      <c r="Q60" s="29"/>
    </row>
    <row r="61" spans="1:19" s="10" customFormat="1" x14ac:dyDescent="0.2">
      <c r="A61" s="34"/>
      <c r="B61" s="38"/>
      <c r="C61" s="39"/>
      <c r="D61" s="39"/>
      <c r="E61" s="39"/>
      <c r="F61" s="39"/>
      <c r="G61" s="39"/>
      <c r="H61" s="39"/>
      <c r="I61" s="39"/>
      <c r="J61" s="39"/>
      <c r="K61" s="9"/>
      <c r="L61" s="9"/>
      <c r="M61" s="9"/>
      <c r="N61" s="9"/>
      <c r="O61" s="9"/>
      <c r="P61" s="138"/>
      <c r="Q61" s="29"/>
    </row>
    <row r="62" spans="1:19" s="40" customFormat="1" ht="12.75" x14ac:dyDescent="0.2">
      <c r="A62" s="34"/>
      <c r="B62" s="38"/>
      <c r="C62" s="39"/>
      <c r="D62" s="39"/>
      <c r="E62" s="39"/>
      <c r="F62" s="39"/>
      <c r="G62" s="39"/>
      <c r="H62" s="39"/>
      <c r="I62" s="39"/>
      <c r="J62" s="39"/>
      <c r="K62" s="9"/>
      <c r="L62" s="9"/>
      <c r="M62" s="9"/>
      <c r="N62" s="9"/>
      <c r="O62" s="9"/>
      <c r="P62" s="138"/>
      <c r="Q62" s="29"/>
    </row>
    <row r="63" spans="1:19" s="40" customFormat="1" ht="15.75" x14ac:dyDescent="0.2">
      <c r="A63" s="34"/>
      <c r="B63" s="41" t="s">
        <v>27</v>
      </c>
      <c r="C63" s="39"/>
      <c r="D63" s="39"/>
      <c r="E63" s="39"/>
      <c r="F63" s="39"/>
      <c r="G63" s="39"/>
      <c r="H63" s="39"/>
      <c r="I63" s="39"/>
      <c r="J63" s="39"/>
      <c r="K63" s="9"/>
      <c r="L63" s="9"/>
      <c r="M63" s="9"/>
      <c r="N63" s="9"/>
      <c r="O63" s="9"/>
      <c r="P63" s="138"/>
      <c r="Q63" s="29"/>
    </row>
    <row r="64" spans="1:19" s="40" customFormat="1" ht="12.75" x14ac:dyDescent="0.2">
      <c r="A64" s="34"/>
      <c r="B64" s="38"/>
      <c r="C64" s="42"/>
      <c r="D64" s="42"/>
      <c r="E64" s="42"/>
      <c r="F64" s="42"/>
      <c r="G64" s="42"/>
      <c r="H64" s="42"/>
      <c r="I64" s="42"/>
      <c r="J64" s="42"/>
      <c r="K64" s="9"/>
      <c r="L64" s="9"/>
      <c r="M64" s="9"/>
      <c r="N64" s="9"/>
      <c r="O64" s="9"/>
      <c r="P64" s="138"/>
      <c r="Q64" s="29"/>
    </row>
    <row r="65" spans="1:21" s="40" customFormat="1" ht="12.75" x14ac:dyDescent="0.2">
      <c r="A65" s="34"/>
      <c r="B65" s="38"/>
      <c r="C65" s="42"/>
      <c r="D65" s="42"/>
      <c r="E65" s="42"/>
      <c r="F65" s="42"/>
      <c r="G65" s="42"/>
      <c r="H65" s="42"/>
      <c r="I65" s="42"/>
      <c r="J65" s="42"/>
      <c r="K65" s="9"/>
      <c r="L65" s="9"/>
      <c r="M65" s="9"/>
      <c r="N65" s="9"/>
      <c r="O65" s="9"/>
      <c r="P65" s="138"/>
      <c r="Q65" s="29"/>
    </row>
    <row r="66" spans="1:21" s="45" customFormat="1" ht="12.75" x14ac:dyDescent="0.2">
      <c r="A66" s="43"/>
      <c r="B66" s="44"/>
      <c r="C66" s="39"/>
      <c r="D66" s="39"/>
      <c r="E66" s="39"/>
      <c r="F66" s="39"/>
      <c r="G66" s="39"/>
      <c r="H66" s="39"/>
      <c r="I66" s="39"/>
      <c r="J66" s="39"/>
      <c r="K66" s="9"/>
      <c r="L66" s="9"/>
      <c r="M66" s="9"/>
      <c r="N66" s="9"/>
      <c r="O66" s="9"/>
      <c r="P66" s="138"/>
      <c r="Q66" s="29"/>
    </row>
    <row r="67" spans="1:21" s="49" customFormat="1" ht="20.25" x14ac:dyDescent="0.3">
      <c r="A67" s="46"/>
      <c r="B67" s="47"/>
      <c r="C67" s="48" t="s">
        <v>17</v>
      </c>
      <c r="D67" s="184" t="s">
        <v>18</v>
      </c>
      <c r="E67" s="184"/>
      <c r="F67" s="184"/>
      <c r="G67" s="184"/>
      <c r="H67" s="184"/>
      <c r="I67" s="54"/>
      <c r="J67" s="54"/>
      <c r="P67" s="138"/>
      <c r="Q67" s="29"/>
    </row>
    <row r="68" spans="1:21" s="54" customFormat="1" ht="12.75" x14ac:dyDescent="0.2">
      <c r="A68" s="50"/>
      <c r="B68" s="51" t="s">
        <v>19</v>
      </c>
      <c r="C68" s="52" t="s">
        <v>152</v>
      </c>
      <c r="D68" s="53" t="s">
        <v>20</v>
      </c>
      <c r="E68" s="53" t="s">
        <v>21</v>
      </c>
      <c r="F68" s="53" t="s">
        <v>22</v>
      </c>
      <c r="G68" s="53" t="s">
        <v>23</v>
      </c>
      <c r="H68" s="53" t="s">
        <v>134</v>
      </c>
      <c r="P68" s="138"/>
      <c r="Q68" s="29"/>
    </row>
    <row r="69" spans="1:21" s="58" customFormat="1" ht="12.75" x14ac:dyDescent="0.2">
      <c r="A69" s="55" t="s">
        <v>139</v>
      </c>
      <c r="B69" s="56" t="s">
        <v>140</v>
      </c>
      <c r="C69" s="12">
        <f>SUM(D69:H69)</f>
        <v>0</v>
      </c>
      <c r="D69" s="57">
        <f>SUM(D70:D71)</f>
        <v>0</v>
      </c>
      <c r="E69" s="57">
        <f t="shared" ref="E69:H69" si="31">SUM(E70:E71)</f>
        <v>0</v>
      </c>
      <c r="F69" s="57">
        <f t="shared" si="31"/>
        <v>0</v>
      </c>
      <c r="G69" s="57">
        <f t="shared" si="31"/>
        <v>0</v>
      </c>
      <c r="H69" s="57">
        <f t="shared" si="31"/>
        <v>0</v>
      </c>
      <c r="I69" s="54"/>
      <c r="J69" s="54"/>
      <c r="P69" s="138"/>
      <c r="Q69" s="29"/>
    </row>
    <row r="70" spans="1:21" s="54" customFormat="1" ht="12.75" x14ac:dyDescent="0.2">
      <c r="A70" s="59" t="s">
        <v>141</v>
      </c>
      <c r="B70" s="60" t="s">
        <v>142</v>
      </c>
      <c r="C70" s="12">
        <f>SUM(D70:H70)</f>
        <v>0</v>
      </c>
      <c r="D70" s="7">
        <f>K59</f>
        <v>0</v>
      </c>
      <c r="E70" s="7">
        <f t="shared" ref="E70:H70" si="32">L59</f>
        <v>0</v>
      </c>
      <c r="F70" s="7">
        <f t="shared" si="32"/>
        <v>0</v>
      </c>
      <c r="G70" s="7">
        <f t="shared" si="32"/>
        <v>0</v>
      </c>
      <c r="H70" s="7">
        <f t="shared" si="32"/>
        <v>0</v>
      </c>
      <c r="P70" s="138"/>
      <c r="Q70" s="29"/>
    </row>
    <row r="71" spans="1:21" s="54" customFormat="1" ht="12.75" x14ac:dyDescent="0.2">
      <c r="A71" s="59" t="s">
        <v>143</v>
      </c>
      <c r="B71" s="60" t="s">
        <v>144</v>
      </c>
      <c r="C71" s="12">
        <f>SUM(D71:H71)</f>
        <v>0</v>
      </c>
      <c r="D71" s="7">
        <f>K58</f>
        <v>0</v>
      </c>
      <c r="E71" s="7">
        <f>L58</f>
        <v>0</v>
      </c>
      <c r="F71" s="7">
        <f>M58</f>
        <v>0</v>
      </c>
      <c r="G71" s="7">
        <f>N58</f>
        <v>0</v>
      </c>
      <c r="H71" s="7">
        <f>O58</f>
        <v>0</v>
      </c>
      <c r="P71" s="138"/>
      <c r="Q71" s="29"/>
      <c r="R71" s="8"/>
      <c r="S71" s="8"/>
      <c r="T71" s="8"/>
      <c r="U71" s="8"/>
    </row>
    <row r="72" spans="1:21" s="58" customFormat="1" ht="12.75" x14ac:dyDescent="0.2">
      <c r="A72" s="55" t="s">
        <v>145</v>
      </c>
      <c r="B72" s="56" t="s">
        <v>146</v>
      </c>
      <c r="C72" s="12">
        <f>SUM(D72:H72)</f>
        <v>0</v>
      </c>
      <c r="D72" s="57">
        <f>SUM(D73:D74)</f>
        <v>0</v>
      </c>
      <c r="E72" s="57">
        <f t="shared" ref="E72:H72" si="33">SUM(E73:E74)</f>
        <v>0</v>
      </c>
      <c r="F72" s="57">
        <f t="shared" si="33"/>
        <v>0</v>
      </c>
      <c r="G72" s="57">
        <f t="shared" si="33"/>
        <v>0</v>
      </c>
      <c r="H72" s="57">
        <f t="shared" si="33"/>
        <v>0</v>
      </c>
      <c r="I72" s="54"/>
      <c r="J72" s="54"/>
      <c r="P72" s="138"/>
      <c r="Q72" s="29"/>
    </row>
    <row r="73" spans="1:21" s="54" customFormat="1" ht="12.75" x14ac:dyDescent="0.2">
      <c r="A73" s="59" t="s">
        <v>141</v>
      </c>
      <c r="B73" s="60" t="s">
        <v>147</v>
      </c>
      <c r="C73" s="12">
        <f>SUM(D73:H73)</f>
        <v>0</v>
      </c>
      <c r="D73" s="68">
        <v>0</v>
      </c>
      <c r="E73" s="68">
        <v>0</v>
      </c>
      <c r="F73" s="68">
        <v>0</v>
      </c>
      <c r="G73" s="68">
        <v>0</v>
      </c>
      <c r="H73" s="68">
        <v>0</v>
      </c>
      <c r="P73" s="138"/>
      <c r="Q73" s="29"/>
    </row>
    <row r="74" spans="1:21" s="54" customFormat="1" ht="12.75" x14ac:dyDescent="0.2">
      <c r="A74" s="59" t="s">
        <v>143</v>
      </c>
      <c r="B74" s="60" t="s">
        <v>148</v>
      </c>
      <c r="C74" s="12">
        <v>0</v>
      </c>
      <c r="D74" s="68">
        <v>0</v>
      </c>
      <c r="E74" s="68">
        <v>0</v>
      </c>
      <c r="F74" s="68">
        <v>0</v>
      </c>
      <c r="G74" s="68">
        <v>0</v>
      </c>
      <c r="H74" s="68">
        <v>0</v>
      </c>
      <c r="P74" s="138"/>
      <c r="Q74" s="29"/>
    </row>
    <row r="75" spans="1:21" s="63" customFormat="1" ht="12.75" x14ac:dyDescent="0.2">
      <c r="A75" s="61" t="s">
        <v>149</v>
      </c>
      <c r="B75" s="62" t="s">
        <v>150</v>
      </c>
      <c r="C75" s="12">
        <f>SUM(D75:H75)</f>
        <v>0</v>
      </c>
      <c r="D75" s="7">
        <f>D71-D73</f>
        <v>0</v>
      </c>
      <c r="E75" s="7">
        <f t="shared" ref="E75:H75" si="34">E71-E73</f>
        <v>0</v>
      </c>
      <c r="F75" s="7">
        <f t="shared" si="34"/>
        <v>0</v>
      </c>
      <c r="G75" s="7">
        <f t="shared" si="34"/>
        <v>0</v>
      </c>
      <c r="H75" s="7">
        <f t="shared" si="34"/>
        <v>0</v>
      </c>
      <c r="I75" s="54"/>
      <c r="J75" s="54"/>
      <c r="P75" s="138"/>
      <c r="Q75" s="29"/>
    </row>
    <row r="76" spans="1:21" s="66" customFormat="1" x14ac:dyDescent="0.2">
      <c r="A76" s="64"/>
      <c r="B76" s="65"/>
      <c r="C76" s="39"/>
      <c r="D76" s="39"/>
      <c r="E76" s="39"/>
      <c r="F76" s="39"/>
      <c r="G76" s="39"/>
      <c r="H76" s="39"/>
      <c r="I76" s="54"/>
      <c r="J76" s="54"/>
      <c r="K76" s="9"/>
      <c r="L76" s="9"/>
      <c r="M76" s="9"/>
      <c r="N76" s="9"/>
      <c r="O76" s="9"/>
      <c r="P76" s="138"/>
      <c r="Q76" s="29"/>
    </row>
    <row r="77" spans="1:21" s="66" customFormat="1" x14ac:dyDescent="0.2">
      <c r="A77" s="64"/>
      <c r="B77" s="65"/>
      <c r="C77" s="39"/>
      <c r="D77" s="39"/>
      <c r="E77" s="39"/>
      <c r="F77" s="39"/>
      <c r="G77" s="39"/>
      <c r="H77" s="39"/>
      <c r="I77" s="39"/>
      <c r="J77" s="39"/>
      <c r="K77" s="9"/>
      <c r="L77" s="9"/>
      <c r="M77" s="9"/>
      <c r="N77" s="9"/>
      <c r="O77" s="9"/>
      <c r="P77" s="138"/>
      <c r="Q77" s="29"/>
    </row>
    <row r="78" spans="1:21" s="30" customFormat="1" x14ac:dyDescent="0.2">
      <c r="A78" s="25"/>
      <c r="B78" s="67"/>
      <c r="C78" s="39"/>
      <c r="D78" s="39"/>
      <c r="E78" s="39"/>
      <c r="F78" s="39"/>
      <c r="G78" s="39"/>
      <c r="H78" s="39"/>
      <c r="I78" s="39"/>
      <c r="J78" s="39"/>
      <c r="K78" s="9"/>
      <c r="L78" s="9"/>
      <c r="M78" s="9"/>
      <c r="N78" s="9"/>
      <c r="O78" s="9"/>
      <c r="P78" s="138"/>
      <c r="Q78" s="29"/>
    </row>
    <row r="79" spans="1:21" s="30" customFormat="1" x14ac:dyDescent="0.2">
      <c r="A79" s="25"/>
      <c r="B79" s="67"/>
      <c r="C79" s="39"/>
      <c r="D79" s="39"/>
      <c r="E79" s="39"/>
      <c r="F79" s="39"/>
      <c r="G79" s="39"/>
      <c r="H79" s="39"/>
      <c r="I79" s="39"/>
      <c r="J79" s="39"/>
      <c r="K79" s="9"/>
      <c r="L79" s="9"/>
      <c r="M79" s="9"/>
      <c r="N79" s="9"/>
      <c r="O79" s="9"/>
      <c r="P79" s="138"/>
      <c r="Q79" s="29"/>
    </row>
    <row r="80" spans="1:21" s="30" customFormat="1" x14ac:dyDescent="0.2">
      <c r="A80" s="25"/>
      <c r="B80" s="67"/>
      <c r="C80" s="39"/>
      <c r="D80" s="39"/>
      <c r="E80" s="39"/>
      <c r="F80" s="39"/>
      <c r="G80" s="39"/>
      <c r="H80" s="39"/>
      <c r="I80" s="39"/>
      <c r="J80" s="39"/>
      <c r="K80" s="9"/>
      <c r="L80" s="9"/>
      <c r="M80" s="9"/>
      <c r="N80" s="9"/>
      <c r="O80" s="9"/>
      <c r="P80" s="138"/>
      <c r="Q80" s="29"/>
    </row>
    <row r="81" spans="1:17" s="30" customFormat="1" x14ac:dyDescent="0.2">
      <c r="A81" s="25"/>
      <c r="B81" s="67"/>
      <c r="C81" s="39"/>
      <c r="D81" s="39"/>
      <c r="E81" s="39"/>
      <c r="F81" s="39"/>
      <c r="G81" s="39"/>
      <c r="H81" s="39"/>
      <c r="I81" s="39"/>
      <c r="J81" s="39"/>
      <c r="K81" s="9"/>
      <c r="L81" s="9"/>
      <c r="M81" s="9"/>
      <c r="N81" s="9"/>
      <c r="O81" s="9"/>
      <c r="P81" s="138"/>
      <c r="Q81" s="29"/>
    </row>
    <row r="82" spans="1:17" s="30" customFormat="1" x14ac:dyDescent="0.2">
      <c r="A82" s="25"/>
      <c r="B82" s="67"/>
      <c r="C82" s="39"/>
      <c r="D82" s="39"/>
      <c r="E82" s="39"/>
      <c r="F82" s="39"/>
      <c r="G82" s="39"/>
      <c r="H82" s="39"/>
      <c r="I82" s="39"/>
      <c r="J82" s="39"/>
      <c r="K82" s="9"/>
      <c r="L82" s="9"/>
      <c r="M82" s="9"/>
      <c r="N82" s="9"/>
      <c r="O82" s="9"/>
      <c r="P82" s="138"/>
      <c r="Q82" s="29"/>
    </row>
    <row r="83" spans="1:17" s="30" customFormat="1" x14ac:dyDescent="0.2">
      <c r="A83" s="25"/>
      <c r="B83" s="67"/>
      <c r="C83" s="39"/>
      <c r="D83" s="39"/>
      <c r="E83" s="39"/>
      <c r="F83" s="39"/>
      <c r="G83" s="39"/>
      <c r="H83" s="39"/>
      <c r="I83" s="39"/>
      <c r="J83" s="39"/>
      <c r="K83" s="9"/>
      <c r="L83" s="9"/>
      <c r="M83" s="9"/>
      <c r="N83" s="9"/>
      <c r="O83" s="9"/>
      <c r="P83" s="138"/>
      <c r="Q83" s="29"/>
    </row>
    <row r="84" spans="1:17" s="30" customFormat="1" x14ac:dyDescent="0.2">
      <c r="A84" s="25"/>
      <c r="B84" s="67"/>
      <c r="C84" s="39"/>
      <c r="D84" s="39"/>
      <c r="E84" s="39"/>
      <c r="F84" s="39"/>
      <c r="G84" s="39"/>
      <c r="H84" s="39"/>
      <c r="I84" s="39"/>
      <c r="J84" s="39"/>
      <c r="K84" s="9"/>
      <c r="L84" s="9"/>
      <c r="M84" s="9"/>
      <c r="N84" s="9"/>
      <c r="O84" s="9"/>
      <c r="P84" s="138"/>
      <c r="Q84" s="29"/>
    </row>
    <row r="85" spans="1:17" s="30" customFormat="1" x14ac:dyDescent="0.2">
      <c r="A85" s="25"/>
      <c r="B85" s="67"/>
      <c r="C85" s="39"/>
      <c r="D85" s="39"/>
      <c r="E85" s="39"/>
      <c r="F85" s="39"/>
      <c r="G85" s="39"/>
      <c r="H85" s="39"/>
      <c r="I85" s="39"/>
      <c r="J85" s="39"/>
      <c r="K85" s="9"/>
      <c r="L85" s="9"/>
      <c r="M85" s="9"/>
      <c r="N85" s="9"/>
      <c r="O85" s="9"/>
      <c r="P85" s="138"/>
      <c r="Q85" s="29"/>
    </row>
    <row r="86" spans="1:17" s="30" customFormat="1" x14ac:dyDescent="0.2">
      <c r="A86" s="25"/>
      <c r="B86" s="67"/>
      <c r="C86" s="39"/>
      <c r="D86" s="39"/>
      <c r="E86" s="39"/>
      <c r="F86" s="39"/>
      <c r="G86" s="39"/>
      <c r="H86" s="39"/>
      <c r="I86" s="39"/>
      <c r="J86" s="39"/>
      <c r="K86" s="9"/>
      <c r="L86" s="9"/>
      <c r="M86" s="9"/>
      <c r="N86" s="9"/>
      <c r="O86" s="9"/>
      <c r="P86" s="138"/>
      <c r="Q86" s="29"/>
    </row>
    <row r="87" spans="1:17" s="30" customFormat="1" x14ac:dyDescent="0.2">
      <c r="A87" s="25"/>
      <c r="B87" s="67"/>
      <c r="C87" s="39"/>
      <c r="D87" s="39"/>
      <c r="E87" s="39"/>
      <c r="F87" s="39"/>
      <c r="G87" s="39"/>
      <c r="H87" s="39"/>
      <c r="I87" s="39"/>
      <c r="J87" s="39"/>
      <c r="K87" s="9"/>
      <c r="L87" s="9"/>
      <c r="M87" s="9"/>
      <c r="N87" s="9"/>
      <c r="O87" s="9"/>
      <c r="P87" s="138"/>
      <c r="Q87" s="29"/>
    </row>
    <row r="88" spans="1:17" s="30" customFormat="1" x14ac:dyDescent="0.2">
      <c r="A88" s="25"/>
      <c r="B88" s="67"/>
      <c r="C88" s="39"/>
      <c r="D88" s="39"/>
      <c r="E88" s="39"/>
      <c r="F88" s="39"/>
      <c r="G88" s="39"/>
      <c r="H88" s="39"/>
      <c r="I88" s="39"/>
      <c r="J88" s="39"/>
      <c r="K88" s="9"/>
      <c r="L88" s="9"/>
      <c r="M88" s="9"/>
      <c r="N88" s="9"/>
      <c r="O88" s="9"/>
      <c r="P88" s="138"/>
      <c r="Q88" s="29"/>
    </row>
    <row r="89" spans="1:17" s="30" customFormat="1" x14ac:dyDescent="0.2">
      <c r="A89" s="25"/>
      <c r="B89" s="67"/>
      <c r="C89" s="39"/>
      <c r="D89" s="39"/>
      <c r="E89" s="39"/>
      <c r="F89" s="39"/>
      <c r="G89" s="39"/>
      <c r="H89" s="39"/>
      <c r="I89" s="39"/>
      <c r="J89" s="39"/>
      <c r="K89" s="9"/>
      <c r="L89" s="9"/>
      <c r="M89" s="9"/>
      <c r="N89" s="9"/>
      <c r="O89" s="9"/>
      <c r="P89" s="138"/>
      <c r="Q89" s="29"/>
    </row>
    <row r="90" spans="1:17" s="30" customFormat="1" x14ac:dyDescent="0.2">
      <c r="A90" s="25"/>
      <c r="B90" s="67"/>
      <c r="C90" s="39"/>
      <c r="D90" s="39"/>
      <c r="E90" s="39"/>
      <c r="F90" s="39"/>
      <c r="G90" s="39"/>
      <c r="H90" s="39"/>
      <c r="I90" s="39"/>
      <c r="J90" s="39"/>
      <c r="K90" s="9"/>
      <c r="L90" s="9"/>
      <c r="M90" s="9"/>
      <c r="N90" s="9"/>
      <c r="O90" s="9"/>
      <c r="P90" s="138"/>
      <c r="Q90" s="29"/>
    </row>
    <row r="91" spans="1:17" s="30" customFormat="1" x14ac:dyDescent="0.2">
      <c r="A91" s="25"/>
      <c r="B91" s="67"/>
      <c r="C91" s="39"/>
      <c r="D91" s="39"/>
      <c r="E91" s="39"/>
      <c r="F91" s="39"/>
      <c r="G91" s="39"/>
      <c r="H91" s="39"/>
      <c r="I91" s="39"/>
      <c r="J91" s="39"/>
      <c r="K91" s="9"/>
      <c r="L91" s="9"/>
      <c r="M91" s="9"/>
      <c r="N91" s="9"/>
      <c r="O91" s="9"/>
      <c r="P91" s="138"/>
      <c r="Q91" s="29"/>
    </row>
    <row r="92" spans="1:17" s="30" customFormat="1" x14ac:dyDescent="0.2">
      <c r="A92" s="25"/>
      <c r="B92" s="67"/>
      <c r="C92" s="39"/>
      <c r="D92" s="39"/>
      <c r="E92" s="39"/>
      <c r="F92" s="39"/>
      <c r="G92" s="39"/>
      <c r="H92" s="39"/>
      <c r="I92" s="39"/>
      <c r="J92" s="39"/>
      <c r="K92" s="9"/>
      <c r="L92" s="9"/>
      <c r="M92" s="9"/>
      <c r="N92" s="9"/>
      <c r="O92" s="9"/>
      <c r="P92" s="138"/>
      <c r="Q92" s="29"/>
    </row>
    <row r="93" spans="1:17" s="30" customFormat="1" x14ac:dyDescent="0.2">
      <c r="A93" s="25"/>
      <c r="B93" s="67"/>
      <c r="C93" s="39"/>
      <c r="D93" s="39"/>
      <c r="E93" s="39"/>
      <c r="F93" s="39"/>
      <c r="G93" s="39"/>
      <c r="H93" s="39"/>
      <c r="I93" s="39"/>
      <c r="J93" s="39"/>
      <c r="K93" s="9"/>
      <c r="L93" s="9"/>
      <c r="M93" s="9"/>
      <c r="N93" s="9"/>
      <c r="O93" s="9"/>
      <c r="P93" s="138"/>
      <c r="Q93" s="29"/>
    </row>
    <row r="94" spans="1:17" s="30" customFormat="1" x14ac:dyDescent="0.2">
      <c r="A94" s="25"/>
      <c r="B94" s="67"/>
      <c r="C94" s="39"/>
      <c r="D94" s="39"/>
      <c r="E94" s="39"/>
      <c r="F94" s="39"/>
      <c r="G94" s="39"/>
      <c r="H94" s="39"/>
      <c r="I94" s="39"/>
      <c r="J94" s="39"/>
      <c r="K94" s="9"/>
      <c r="L94" s="9"/>
      <c r="M94" s="9"/>
      <c r="N94" s="9"/>
      <c r="O94" s="9"/>
      <c r="P94" s="138"/>
      <c r="Q94" s="29"/>
    </row>
    <row r="95" spans="1:17" s="30" customFormat="1" x14ac:dyDescent="0.2">
      <c r="A95" s="25"/>
      <c r="B95" s="67"/>
      <c r="C95" s="39"/>
      <c r="D95" s="39"/>
      <c r="E95" s="39"/>
      <c r="F95" s="39"/>
      <c r="G95" s="39"/>
      <c r="H95" s="39"/>
      <c r="I95" s="39"/>
      <c r="J95" s="39"/>
      <c r="K95" s="9"/>
      <c r="L95" s="9"/>
      <c r="M95" s="9"/>
      <c r="N95" s="9"/>
      <c r="O95" s="9"/>
      <c r="P95" s="138"/>
      <c r="Q95" s="29"/>
    </row>
    <row r="96" spans="1:17" s="30" customFormat="1" x14ac:dyDescent="0.2">
      <c r="A96" s="25"/>
      <c r="B96" s="67"/>
      <c r="C96" s="39"/>
      <c r="D96" s="39"/>
      <c r="E96" s="39"/>
      <c r="F96" s="39"/>
      <c r="G96" s="39"/>
      <c r="H96" s="39"/>
      <c r="I96" s="39"/>
      <c r="J96" s="39"/>
      <c r="K96" s="9"/>
      <c r="L96" s="9"/>
      <c r="M96" s="9"/>
      <c r="N96" s="9"/>
      <c r="O96" s="9"/>
      <c r="P96" s="138"/>
      <c r="Q96" s="29"/>
    </row>
    <row r="97" spans="1:17" s="30" customFormat="1" x14ac:dyDescent="0.2">
      <c r="A97" s="25"/>
      <c r="B97" s="67"/>
      <c r="C97" s="39"/>
      <c r="D97" s="39"/>
      <c r="E97" s="39"/>
      <c r="F97" s="39"/>
      <c r="G97" s="39"/>
      <c r="H97" s="39"/>
      <c r="I97" s="39"/>
      <c r="J97" s="39"/>
      <c r="K97" s="9"/>
      <c r="L97" s="9"/>
      <c r="M97" s="9"/>
      <c r="N97" s="9"/>
      <c r="O97" s="9"/>
      <c r="P97" s="138"/>
      <c r="Q97" s="29"/>
    </row>
    <row r="98" spans="1:17" s="30" customFormat="1" x14ac:dyDescent="0.2">
      <c r="A98" s="25"/>
      <c r="B98" s="67"/>
      <c r="C98" s="39"/>
      <c r="D98" s="39"/>
      <c r="E98" s="39"/>
      <c r="F98" s="39"/>
      <c r="G98" s="39"/>
      <c r="H98" s="39"/>
      <c r="I98" s="39"/>
      <c r="J98" s="39"/>
      <c r="K98" s="9"/>
      <c r="L98" s="9"/>
      <c r="M98" s="9"/>
      <c r="N98" s="9"/>
      <c r="O98" s="9"/>
      <c r="P98" s="138"/>
      <c r="Q98" s="29"/>
    </row>
  </sheetData>
  <mergeCells count="11">
    <mergeCell ref="B3:O3"/>
    <mergeCell ref="D6:E6"/>
    <mergeCell ref="F6:F7"/>
    <mergeCell ref="G6:H6"/>
    <mergeCell ref="I6:I7"/>
    <mergeCell ref="K6:O6"/>
    <mergeCell ref="B8:O8"/>
    <mergeCell ref="B40:O40"/>
    <mergeCell ref="B44:O44"/>
    <mergeCell ref="B50:O50"/>
    <mergeCell ref="D67:H67"/>
  </mergeCells>
  <pageMargins left="0.7" right="0.7" top="0.75" bottom="0.75" header="0.3" footer="0.3"/>
  <pageSetup paperSize="9" scale="2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O180"/>
  <sheetViews>
    <sheetView topLeftCell="A85" workbookViewId="0">
      <selection activeCell="C57" sqref="C57"/>
    </sheetView>
  </sheetViews>
  <sheetFormatPr defaultColWidth="8.85546875" defaultRowHeight="15" x14ac:dyDescent="0.25"/>
  <cols>
    <col min="1" max="1" width="45.7109375" style="77" customWidth="1"/>
    <col min="2" max="7" width="15.5703125" style="9" customWidth="1"/>
    <col min="8" max="8" width="15.5703125" style="79" customWidth="1"/>
    <col min="9" max="15" width="15.5703125" style="9" customWidth="1"/>
    <col min="16" max="16" width="7.7109375" style="9" bestFit="1" customWidth="1"/>
    <col min="17" max="17" width="7.28515625" style="16" bestFit="1" customWidth="1"/>
    <col min="18" max="30" width="9.140625" style="80" customWidth="1"/>
    <col min="31" max="16384" width="8.85546875" style="18"/>
  </cols>
  <sheetData>
    <row r="1" spans="1:32" ht="54" customHeight="1" x14ac:dyDescent="0.25">
      <c r="A1" s="194" t="s">
        <v>153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78"/>
    </row>
    <row r="2" spans="1:32" ht="16.5" customHeight="1" x14ac:dyDescent="0.25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78"/>
    </row>
    <row r="3" spans="1:32" ht="20.25" x14ac:dyDescent="0.25">
      <c r="A3" s="83"/>
      <c r="B3" s="84"/>
      <c r="C3" s="84"/>
      <c r="I3" s="78"/>
      <c r="J3" s="78"/>
      <c r="K3" s="78"/>
      <c r="L3" s="78"/>
    </row>
    <row r="4" spans="1:32" ht="27.75" customHeight="1" x14ac:dyDescent="0.25">
      <c r="A4" s="192" t="s">
        <v>28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32" s="30" customFormat="1" ht="36" customHeight="1" x14ac:dyDescent="0.25">
      <c r="A5" s="195" t="s">
        <v>29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</row>
    <row r="6" spans="1:32" s="30" customFormat="1" ht="36" customHeight="1" x14ac:dyDescent="0.25">
      <c r="A6" s="85"/>
      <c r="B6" s="86"/>
      <c r="C6" s="87" t="str">
        <f>C56</f>
        <v>Implementare</v>
      </c>
      <c r="D6" s="87" t="str">
        <f t="shared" ref="D6:AF6" si="0">D56</f>
        <v>Implementare</v>
      </c>
      <c r="E6" s="87" t="str">
        <f t="shared" si="0"/>
        <v>Implementare</v>
      </c>
      <c r="F6" s="87" t="str">
        <f t="shared" si="0"/>
        <v>Operare</v>
      </c>
      <c r="G6" s="87" t="str">
        <f t="shared" si="0"/>
        <v>Operare</v>
      </c>
      <c r="H6" s="87" t="str">
        <f t="shared" si="0"/>
        <v>Operare</v>
      </c>
      <c r="I6" s="87" t="str">
        <f t="shared" si="0"/>
        <v>Operare</v>
      </c>
      <c r="J6" s="87" t="str">
        <f t="shared" si="0"/>
        <v>Operare</v>
      </c>
      <c r="K6" s="87" t="str">
        <f t="shared" si="0"/>
        <v>Operare</v>
      </c>
      <c r="L6" s="87" t="str">
        <f t="shared" si="0"/>
        <v>Operare</v>
      </c>
      <c r="M6" s="87" t="str">
        <f t="shared" si="0"/>
        <v>Operare</v>
      </c>
      <c r="N6" s="87" t="str">
        <f t="shared" si="0"/>
        <v>Operare</v>
      </c>
      <c r="O6" s="87" t="str">
        <f t="shared" si="0"/>
        <v>Operare</v>
      </c>
      <c r="P6" s="87" t="str">
        <f t="shared" si="0"/>
        <v>Operare</v>
      </c>
      <c r="Q6" s="87" t="str">
        <f t="shared" si="0"/>
        <v>Operare</v>
      </c>
      <c r="R6" s="87" t="str">
        <f t="shared" si="0"/>
        <v>Operare</v>
      </c>
      <c r="S6" s="87" t="str">
        <f t="shared" si="0"/>
        <v>Operare</v>
      </c>
      <c r="T6" s="87" t="str">
        <f t="shared" si="0"/>
        <v>Operare</v>
      </c>
      <c r="U6" s="87" t="str">
        <f t="shared" si="0"/>
        <v>Operare</v>
      </c>
      <c r="V6" s="87" t="str">
        <f t="shared" si="0"/>
        <v>Operare</v>
      </c>
      <c r="W6" s="87" t="str">
        <f t="shared" si="0"/>
        <v>Operare</v>
      </c>
      <c r="X6" s="87" t="str">
        <f t="shared" si="0"/>
        <v>Operare</v>
      </c>
      <c r="Y6" s="87" t="str">
        <f t="shared" si="0"/>
        <v>Operare</v>
      </c>
      <c r="Z6" s="87" t="str">
        <f t="shared" si="0"/>
        <v>Operare</v>
      </c>
      <c r="AA6" s="87" t="str">
        <f t="shared" si="0"/>
        <v>Operare</v>
      </c>
      <c r="AB6" s="87" t="str">
        <f t="shared" si="0"/>
        <v>Operare</v>
      </c>
      <c r="AC6" s="87" t="str">
        <f t="shared" si="0"/>
        <v>Operare</v>
      </c>
      <c r="AD6" s="87" t="str">
        <f t="shared" si="0"/>
        <v>Operare</v>
      </c>
      <c r="AE6" s="87" t="str">
        <f t="shared" si="0"/>
        <v>Operare</v>
      </c>
      <c r="AF6" s="87" t="str">
        <f t="shared" si="0"/>
        <v>Operare</v>
      </c>
    </row>
    <row r="7" spans="1:32" s="30" customFormat="1" ht="25.5" x14ac:dyDescent="0.25">
      <c r="A7" s="88" t="s">
        <v>30</v>
      </c>
      <c r="B7" s="87" t="s">
        <v>16</v>
      </c>
      <c r="C7" s="87">
        <v>1</v>
      </c>
      <c r="D7" s="87">
        <v>2</v>
      </c>
      <c r="E7" s="87">
        <v>3</v>
      </c>
      <c r="F7" s="87">
        <v>4</v>
      </c>
      <c r="G7" s="87">
        <v>5</v>
      </c>
      <c r="H7" s="87">
        <v>6</v>
      </c>
      <c r="I7" s="87">
        <v>7</v>
      </c>
      <c r="J7" s="87">
        <v>8</v>
      </c>
      <c r="K7" s="87">
        <v>9</v>
      </c>
      <c r="L7" s="87">
        <v>10</v>
      </c>
      <c r="M7" s="87">
        <v>11</v>
      </c>
      <c r="N7" s="87">
        <v>12</v>
      </c>
      <c r="O7" s="87">
        <v>13</v>
      </c>
      <c r="P7" s="87">
        <v>14</v>
      </c>
      <c r="Q7" s="87">
        <v>15</v>
      </c>
      <c r="R7" s="87">
        <v>16</v>
      </c>
      <c r="S7" s="87">
        <v>17</v>
      </c>
      <c r="T7" s="87">
        <v>18</v>
      </c>
      <c r="U7" s="87">
        <v>19</v>
      </c>
      <c r="V7" s="87">
        <v>20</v>
      </c>
      <c r="W7" s="87">
        <v>21</v>
      </c>
      <c r="X7" s="87">
        <v>22</v>
      </c>
      <c r="Y7" s="87">
        <v>23</v>
      </c>
      <c r="Z7" s="87">
        <v>24</v>
      </c>
      <c r="AA7" s="87">
        <v>25</v>
      </c>
      <c r="AB7" s="87">
        <v>26</v>
      </c>
      <c r="AC7" s="87">
        <v>27</v>
      </c>
      <c r="AD7" s="87">
        <v>28</v>
      </c>
      <c r="AE7" s="87">
        <v>29</v>
      </c>
      <c r="AF7" s="87">
        <v>30</v>
      </c>
    </row>
    <row r="8" spans="1:32" s="30" customFormat="1" x14ac:dyDescent="0.25">
      <c r="A8" s="89" t="s">
        <v>31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2" s="30" customFormat="1" x14ac:dyDescent="0.2">
      <c r="A9" s="90" t="s">
        <v>32</v>
      </c>
      <c r="B9" s="39">
        <f>SUM(C9:AF9)</f>
        <v>0</v>
      </c>
      <c r="C9" s="91">
        <v>0</v>
      </c>
      <c r="D9" s="91">
        <v>0</v>
      </c>
      <c r="E9" s="91">
        <v>0</v>
      </c>
      <c r="F9" s="91">
        <v>0</v>
      </c>
      <c r="G9" s="91">
        <v>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0</v>
      </c>
      <c r="W9" s="91">
        <v>0</v>
      </c>
      <c r="X9" s="91">
        <v>0</v>
      </c>
      <c r="Y9" s="91">
        <v>0</v>
      </c>
      <c r="Z9" s="91">
        <v>0</v>
      </c>
      <c r="AA9" s="91">
        <v>0</v>
      </c>
      <c r="AB9" s="91">
        <v>0</v>
      </c>
      <c r="AC9" s="91">
        <v>0</v>
      </c>
      <c r="AD9" s="91">
        <v>0</v>
      </c>
      <c r="AE9" s="91">
        <v>0</v>
      </c>
      <c r="AF9" s="91">
        <v>0</v>
      </c>
    </row>
    <row r="10" spans="1:32" s="30" customFormat="1" ht="23.25" customHeight="1" x14ac:dyDescent="0.2">
      <c r="A10" s="90" t="s">
        <v>33</v>
      </c>
      <c r="B10" s="39">
        <f t="shared" ref="B10:B24" si="1">SUM(C10:AF10)</f>
        <v>0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91">
        <v>0</v>
      </c>
      <c r="X10" s="91">
        <v>0</v>
      </c>
      <c r="Y10" s="91">
        <v>0</v>
      </c>
      <c r="Z10" s="91">
        <v>0</v>
      </c>
      <c r="AA10" s="91">
        <v>0</v>
      </c>
      <c r="AB10" s="91">
        <v>0</v>
      </c>
      <c r="AC10" s="91">
        <v>0</v>
      </c>
      <c r="AD10" s="91">
        <v>0</v>
      </c>
      <c r="AE10" s="91">
        <v>0</v>
      </c>
      <c r="AF10" s="91">
        <v>0</v>
      </c>
    </row>
    <row r="11" spans="1:32" s="30" customFormat="1" x14ac:dyDescent="0.2">
      <c r="A11" s="90" t="s">
        <v>34</v>
      </c>
      <c r="B11" s="39">
        <f t="shared" si="1"/>
        <v>0</v>
      </c>
      <c r="C11" s="91">
        <v>0</v>
      </c>
      <c r="D11" s="9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0</v>
      </c>
      <c r="W11" s="91">
        <v>0</v>
      </c>
      <c r="X11" s="91">
        <v>0</v>
      </c>
      <c r="Y11" s="91">
        <v>0</v>
      </c>
      <c r="Z11" s="91">
        <v>0</v>
      </c>
      <c r="AA11" s="91">
        <v>0</v>
      </c>
      <c r="AB11" s="91">
        <v>0</v>
      </c>
      <c r="AC11" s="91">
        <v>0</v>
      </c>
      <c r="AD11" s="91">
        <v>0</v>
      </c>
      <c r="AE11" s="91">
        <v>0</v>
      </c>
      <c r="AF11" s="91">
        <v>0</v>
      </c>
    </row>
    <row r="12" spans="1:32" s="30" customFormat="1" x14ac:dyDescent="0.2">
      <c r="A12" s="88" t="s">
        <v>35</v>
      </c>
      <c r="B12" s="39">
        <f t="shared" si="1"/>
        <v>0</v>
      </c>
      <c r="C12" s="91">
        <v>0</v>
      </c>
      <c r="D12" s="91">
        <v>0</v>
      </c>
      <c r="E12" s="91">
        <v>0</v>
      </c>
      <c r="F12" s="91">
        <v>0</v>
      </c>
      <c r="G12" s="91">
        <v>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0</v>
      </c>
      <c r="W12" s="91">
        <v>0</v>
      </c>
      <c r="X12" s="91">
        <v>0</v>
      </c>
      <c r="Y12" s="91">
        <v>0</v>
      </c>
      <c r="Z12" s="91">
        <v>0</v>
      </c>
      <c r="AA12" s="91">
        <v>0</v>
      </c>
      <c r="AB12" s="91">
        <v>0</v>
      </c>
      <c r="AC12" s="91">
        <v>0</v>
      </c>
      <c r="AD12" s="91">
        <v>0</v>
      </c>
      <c r="AE12" s="91">
        <v>0</v>
      </c>
      <c r="AF12" s="91">
        <v>0</v>
      </c>
    </row>
    <row r="13" spans="1:32" s="30" customFormat="1" ht="22.5" x14ac:dyDescent="0.2">
      <c r="A13" s="152" t="s">
        <v>218</v>
      </c>
      <c r="B13" s="39">
        <f t="shared" si="1"/>
        <v>0</v>
      </c>
      <c r="C13" s="91">
        <v>0</v>
      </c>
      <c r="D13" s="91">
        <v>0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0</v>
      </c>
      <c r="W13" s="91">
        <v>0</v>
      </c>
      <c r="X13" s="91">
        <v>0</v>
      </c>
      <c r="Y13" s="91">
        <v>0</v>
      </c>
      <c r="Z13" s="91">
        <v>0</v>
      </c>
      <c r="AA13" s="91">
        <v>0</v>
      </c>
      <c r="AB13" s="91">
        <v>0</v>
      </c>
      <c r="AC13" s="91">
        <v>0</v>
      </c>
      <c r="AD13" s="91">
        <v>0</v>
      </c>
      <c r="AE13" s="91">
        <v>0</v>
      </c>
      <c r="AF13" s="91">
        <v>0</v>
      </c>
    </row>
    <row r="14" spans="1:32" s="30" customFormat="1" ht="22.5" x14ac:dyDescent="0.2">
      <c r="A14" s="152" t="s">
        <v>218</v>
      </c>
      <c r="B14" s="39">
        <f t="shared" si="1"/>
        <v>0</v>
      </c>
      <c r="C14" s="91">
        <v>0</v>
      </c>
      <c r="D14" s="9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0</v>
      </c>
      <c r="W14" s="91">
        <v>0</v>
      </c>
      <c r="X14" s="91">
        <v>0</v>
      </c>
      <c r="Y14" s="91">
        <v>0</v>
      </c>
      <c r="Z14" s="91">
        <v>0</v>
      </c>
      <c r="AA14" s="91">
        <v>0</v>
      </c>
      <c r="AB14" s="91">
        <v>0</v>
      </c>
      <c r="AC14" s="91">
        <v>0</v>
      </c>
      <c r="AD14" s="91">
        <v>0</v>
      </c>
      <c r="AE14" s="91">
        <v>0</v>
      </c>
      <c r="AF14" s="91">
        <v>0</v>
      </c>
    </row>
    <row r="15" spans="1:32" s="30" customFormat="1" ht="22.5" x14ac:dyDescent="0.2">
      <c r="A15" s="152" t="s">
        <v>218</v>
      </c>
      <c r="B15" s="39">
        <f t="shared" si="1"/>
        <v>0</v>
      </c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0</v>
      </c>
      <c r="W15" s="91">
        <v>0</v>
      </c>
      <c r="X15" s="91">
        <v>0</v>
      </c>
      <c r="Y15" s="91">
        <v>0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</row>
    <row r="16" spans="1:32" s="30" customFormat="1" ht="25.5" x14ac:dyDescent="0.2">
      <c r="A16" s="90" t="s">
        <v>36</v>
      </c>
      <c r="B16" s="39">
        <f t="shared" si="1"/>
        <v>0</v>
      </c>
      <c r="C16" s="91">
        <v>0</v>
      </c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  <c r="AE16" s="91">
        <v>0</v>
      </c>
      <c r="AF16" s="91">
        <v>0</v>
      </c>
    </row>
    <row r="17" spans="1:32" s="30" customFormat="1" ht="18" customHeight="1" x14ac:dyDescent="0.2">
      <c r="A17" s="90" t="s">
        <v>37</v>
      </c>
      <c r="B17" s="39">
        <f t="shared" si="1"/>
        <v>0</v>
      </c>
      <c r="C17" s="91">
        <v>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1">
        <v>0</v>
      </c>
      <c r="AD17" s="91">
        <v>0</v>
      </c>
      <c r="AE17" s="91">
        <v>0</v>
      </c>
      <c r="AF17" s="91">
        <v>0</v>
      </c>
    </row>
    <row r="18" spans="1:32" s="30" customFormat="1" ht="18" customHeight="1" x14ac:dyDescent="0.2">
      <c r="A18" s="90" t="s">
        <v>38</v>
      </c>
      <c r="B18" s="39">
        <f t="shared" si="1"/>
        <v>0</v>
      </c>
      <c r="C18" s="91">
        <v>0</v>
      </c>
      <c r="D18" s="9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0</v>
      </c>
      <c r="W18" s="91">
        <v>0</v>
      </c>
      <c r="X18" s="91">
        <v>0</v>
      </c>
      <c r="Y18" s="91">
        <v>0</v>
      </c>
      <c r="Z18" s="91">
        <v>0</v>
      </c>
      <c r="AA18" s="91">
        <v>0</v>
      </c>
      <c r="AB18" s="91">
        <v>0</v>
      </c>
      <c r="AC18" s="91">
        <v>0</v>
      </c>
      <c r="AD18" s="91">
        <v>0</v>
      </c>
      <c r="AE18" s="91">
        <v>0</v>
      </c>
      <c r="AF18" s="91">
        <v>0</v>
      </c>
    </row>
    <row r="19" spans="1:32" s="30" customFormat="1" ht="18" customHeight="1" x14ac:dyDescent="0.2">
      <c r="A19" s="90" t="s">
        <v>39</v>
      </c>
      <c r="B19" s="39">
        <f t="shared" si="1"/>
        <v>0</v>
      </c>
      <c r="C19" s="91">
        <v>0</v>
      </c>
      <c r="D19" s="91">
        <v>0</v>
      </c>
      <c r="E19" s="91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91">
        <v>0</v>
      </c>
      <c r="R19" s="91">
        <v>0</v>
      </c>
      <c r="S19" s="91"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1">
        <v>0</v>
      </c>
      <c r="Z19" s="91">
        <v>0</v>
      </c>
      <c r="AA19" s="91">
        <v>0</v>
      </c>
      <c r="AB19" s="91">
        <v>0</v>
      </c>
      <c r="AC19" s="91">
        <v>0</v>
      </c>
      <c r="AD19" s="91">
        <v>0</v>
      </c>
      <c r="AE19" s="91">
        <v>0</v>
      </c>
      <c r="AF19" s="91">
        <v>0</v>
      </c>
    </row>
    <row r="20" spans="1:32" s="30" customFormat="1" ht="18" customHeight="1" x14ac:dyDescent="0.2">
      <c r="A20" s="90" t="s">
        <v>40</v>
      </c>
      <c r="B20" s="39">
        <f t="shared" si="1"/>
        <v>0</v>
      </c>
      <c r="C20" s="91">
        <v>0</v>
      </c>
      <c r="D20" s="9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  <c r="Q20" s="91">
        <v>0</v>
      </c>
      <c r="R20" s="91">
        <v>0</v>
      </c>
      <c r="S20" s="91">
        <v>0</v>
      </c>
      <c r="T20" s="91">
        <v>0</v>
      </c>
      <c r="U20" s="91">
        <v>0</v>
      </c>
      <c r="V20" s="91">
        <v>0</v>
      </c>
      <c r="W20" s="91">
        <v>0</v>
      </c>
      <c r="X20" s="91">
        <v>0</v>
      </c>
      <c r="Y20" s="91">
        <v>0</v>
      </c>
      <c r="Z20" s="91">
        <v>0</v>
      </c>
      <c r="AA20" s="91">
        <v>0</v>
      </c>
      <c r="AB20" s="91">
        <v>0</v>
      </c>
      <c r="AC20" s="91">
        <v>0</v>
      </c>
      <c r="AD20" s="91">
        <v>0</v>
      </c>
      <c r="AE20" s="91">
        <v>0</v>
      </c>
      <c r="AF20" s="91">
        <v>0</v>
      </c>
    </row>
    <row r="21" spans="1:32" s="30" customFormat="1" ht="25.5" x14ac:dyDescent="0.2">
      <c r="A21" s="92" t="s">
        <v>41</v>
      </c>
      <c r="B21" s="39">
        <f t="shared" si="1"/>
        <v>0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>
        <v>0</v>
      </c>
      <c r="AA21" s="91">
        <v>0</v>
      </c>
      <c r="AB21" s="91">
        <v>0</v>
      </c>
      <c r="AC21" s="91">
        <v>0</v>
      </c>
      <c r="AD21" s="91">
        <v>0</v>
      </c>
      <c r="AE21" s="91">
        <v>0</v>
      </c>
      <c r="AF21" s="91">
        <v>0</v>
      </c>
    </row>
    <row r="22" spans="1:32" s="30" customFormat="1" x14ac:dyDescent="0.2">
      <c r="A22" s="92" t="s">
        <v>42</v>
      </c>
      <c r="B22" s="39">
        <f t="shared" si="1"/>
        <v>0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1">
        <v>0</v>
      </c>
      <c r="AC22" s="91">
        <v>0</v>
      </c>
      <c r="AD22" s="91">
        <v>0</v>
      </c>
      <c r="AE22" s="91">
        <v>0</v>
      </c>
      <c r="AF22" s="91">
        <v>0</v>
      </c>
    </row>
    <row r="23" spans="1:32" s="30" customFormat="1" x14ac:dyDescent="0.2">
      <c r="A23" s="90" t="s">
        <v>43</v>
      </c>
      <c r="B23" s="39">
        <f t="shared" si="1"/>
        <v>0</v>
      </c>
      <c r="C23" s="91">
        <v>0</v>
      </c>
      <c r="D23" s="91">
        <v>0</v>
      </c>
      <c r="E23" s="91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1">
        <v>0</v>
      </c>
      <c r="AC23" s="91">
        <v>0</v>
      </c>
      <c r="AD23" s="91">
        <v>0</v>
      </c>
      <c r="AE23" s="91">
        <v>0</v>
      </c>
      <c r="AF23" s="91">
        <v>0</v>
      </c>
    </row>
    <row r="24" spans="1:32" s="30" customFormat="1" x14ac:dyDescent="0.2">
      <c r="A24" s="90" t="s">
        <v>44</v>
      </c>
      <c r="B24" s="39">
        <f t="shared" si="1"/>
        <v>0</v>
      </c>
      <c r="C24" s="91">
        <v>0</v>
      </c>
      <c r="D24" s="91">
        <v>0</v>
      </c>
      <c r="E24" s="91">
        <v>0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v>0</v>
      </c>
      <c r="P24" s="91">
        <v>0</v>
      </c>
      <c r="Q24" s="91">
        <v>0</v>
      </c>
      <c r="R24" s="91">
        <v>0</v>
      </c>
      <c r="S24" s="91">
        <v>0</v>
      </c>
      <c r="T24" s="91">
        <v>0</v>
      </c>
      <c r="U24" s="91">
        <v>0</v>
      </c>
      <c r="V24" s="91">
        <v>0</v>
      </c>
      <c r="W24" s="91">
        <v>0</v>
      </c>
      <c r="X24" s="91">
        <v>0</v>
      </c>
      <c r="Y24" s="91">
        <v>0</v>
      </c>
      <c r="Z24" s="91">
        <v>0</v>
      </c>
      <c r="AA24" s="91">
        <v>0</v>
      </c>
      <c r="AB24" s="91">
        <v>0</v>
      </c>
      <c r="AC24" s="91">
        <v>0</v>
      </c>
      <c r="AD24" s="91">
        <v>0</v>
      </c>
      <c r="AE24" s="91">
        <v>0</v>
      </c>
      <c r="AF24" s="91">
        <v>0</v>
      </c>
    </row>
    <row r="25" spans="1:32" s="94" customFormat="1" ht="26.25" customHeight="1" thickBot="1" x14ac:dyDescent="0.3">
      <c r="A25" s="100" t="s">
        <v>45</v>
      </c>
      <c r="B25" s="101">
        <f t="shared" ref="B25" si="2">SUM(C25:P25)</f>
        <v>0</v>
      </c>
      <c r="C25" s="102">
        <f>SUM(C9:C24)</f>
        <v>0</v>
      </c>
      <c r="D25" s="102">
        <f t="shared" ref="D25:AF25" si="3">SUM(D9:D24)</f>
        <v>0</v>
      </c>
      <c r="E25" s="102">
        <f t="shared" si="3"/>
        <v>0</v>
      </c>
      <c r="F25" s="102">
        <f t="shared" si="3"/>
        <v>0</v>
      </c>
      <c r="G25" s="102">
        <f t="shared" si="3"/>
        <v>0</v>
      </c>
      <c r="H25" s="102">
        <f t="shared" si="3"/>
        <v>0</v>
      </c>
      <c r="I25" s="102">
        <f t="shared" si="3"/>
        <v>0</v>
      </c>
      <c r="J25" s="102">
        <f t="shared" si="3"/>
        <v>0</v>
      </c>
      <c r="K25" s="102">
        <f t="shared" si="3"/>
        <v>0</v>
      </c>
      <c r="L25" s="102">
        <f t="shared" si="3"/>
        <v>0</v>
      </c>
      <c r="M25" s="102">
        <f t="shared" si="3"/>
        <v>0</v>
      </c>
      <c r="N25" s="102">
        <f t="shared" si="3"/>
        <v>0</v>
      </c>
      <c r="O25" s="102">
        <f t="shared" si="3"/>
        <v>0</v>
      </c>
      <c r="P25" s="102">
        <f t="shared" si="3"/>
        <v>0</v>
      </c>
      <c r="Q25" s="102">
        <f t="shared" si="3"/>
        <v>0</v>
      </c>
      <c r="R25" s="102">
        <f t="shared" si="3"/>
        <v>0</v>
      </c>
      <c r="S25" s="102">
        <f t="shared" si="3"/>
        <v>0</v>
      </c>
      <c r="T25" s="102">
        <f t="shared" si="3"/>
        <v>0</v>
      </c>
      <c r="U25" s="102">
        <f t="shared" si="3"/>
        <v>0</v>
      </c>
      <c r="V25" s="102">
        <f t="shared" si="3"/>
        <v>0</v>
      </c>
      <c r="W25" s="102">
        <f t="shared" si="3"/>
        <v>0</v>
      </c>
      <c r="X25" s="102">
        <f t="shared" si="3"/>
        <v>0</v>
      </c>
      <c r="Y25" s="102">
        <f t="shared" si="3"/>
        <v>0</v>
      </c>
      <c r="Z25" s="102">
        <f t="shared" si="3"/>
        <v>0</v>
      </c>
      <c r="AA25" s="102">
        <f t="shared" si="3"/>
        <v>0</v>
      </c>
      <c r="AB25" s="102">
        <f t="shared" si="3"/>
        <v>0</v>
      </c>
      <c r="AC25" s="102">
        <f t="shared" si="3"/>
        <v>0</v>
      </c>
      <c r="AD25" s="102">
        <f t="shared" si="3"/>
        <v>0</v>
      </c>
      <c r="AE25" s="102">
        <f t="shared" si="3"/>
        <v>0</v>
      </c>
      <c r="AF25" s="102">
        <f t="shared" si="3"/>
        <v>0</v>
      </c>
    </row>
    <row r="26" spans="1:32" s="11" customFormat="1" ht="14.25" customHeight="1" thickTop="1" x14ac:dyDescent="0.2">
      <c r="A26" s="95" t="s">
        <v>46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</row>
    <row r="27" spans="1:32" s="10" customFormat="1" x14ac:dyDescent="0.2">
      <c r="A27" s="90" t="s">
        <v>47</v>
      </c>
      <c r="B27" s="39">
        <f t="shared" ref="B27:B43" si="4">SUM(C27:AF27)</f>
        <v>0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1">
        <v>0</v>
      </c>
      <c r="Y27" s="91">
        <v>0</v>
      </c>
      <c r="Z27" s="91">
        <v>0</v>
      </c>
      <c r="AA27" s="91">
        <v>0</v>
      </c>
      <c r="AB27" s="91">
        <v>0</v>
      </c>
      <c r="AC27" s="91">
        <v>0</v>
      </c>
      <c r="AD27" s="91">
        <v>0</v>
      </c>
      <c r="AE27" s="91">
        <v>0</v>
      </c>
      <c r="AF27" s="91">
        <v>0</v>
      </c>
    </row>
    <row r="28" spans="1:32" s="10" customFormat="1" x14ac:dyDescent="0.2">
      <c r="A28" s="90" t="s">
        <v>48</v>
      </c>
      <c r="B28" s="39">
        <f t="shared" si="4"/>
        <v>0</v>
      </c>
      <c r="C28" s="91">
        <v>0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1">
        <v>0</v>
      </c>
      <c r="AC28" s="91">
        <v>0</v>
      </c>
      <c r="AD28" s="91">
        <v>0</v>
      </c>
      <c r="AE28" s="91">
        <v>0</v>
      </c>
      <c r="AF28" s="91">
        <v>0</v>
      </c>
    </row>
    <row r="29" spans="1:32" s="10" customFormat="1" ht="25.5" x14ac:dyDescent="0.2">
      <c r="A29" s="90" t="s">
        <v>49</v>
      </c>
      <c r="B29" s="39">
        <f t="shared" si="4"/>
        <v>0</v>
      </c>
      <c r="C29" s="91">
        <v>0</v>
      </c>
      <c r="D29" s="91">
        <v>0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  <c r="X29" s="91">
        <v>0</v>
      </c>
      <c r="Y29" s="91">
        <v>0</v>
      </c>
      <c r="Z29" s="91">
        <v>0</v>
      </c>
      <c r="AA29" s="91">
        <v>0</v>
      </c>
      <c r="AB29" s="91">
        <v>0</v>
      </c>
      <c r="AC29" s="91">
        <v>0</v>
      </c>
      <c r="AD29" s="91">
        <v>0</v>
      </c>
      <c r="AE29" s="91">
        <v>0</v>
      </c>
      <c r="AF29" s="91">
        <v>0</v>
      </c>
    </row>
    <row r="30" spans="1:32" s="10" customFormat="1" x14ac:dyDescent="0.2">
      <c r="A30" s="90" t="s">
        <v>50</v>
      </c>
      <c r="B30" s="39">
        <f t="shared" si="4"/>
        <v>0</v>
      </c>
      <c r="C30" s="91">
        <v>0</v>
      </c>
      <c r="D30" s="9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1">
        <v>0</v>
      </c>
      <c r="AC30" s="91">
        <v>0</v>
      </c>
      <c r="AD30" s="91">
        <v>0</v>
      </c>
      <c r="AE30" s="91">
        <v>0</v>
      </c>
      <c r="AF30" s="91">
        <v>0</v>
      </c>
    </row>
    <row r="31" spans="1:32" s="10" customFormat="1" x14ac:dyDescent="0.2">
      <c r="A31" s="90" t="s">
        <v>51</v>
      </c>
      <c r="B31" s="39">
        <f t="shared" si="4"/>
        <v>0</v>
      </c>
      <c r="C31" s="91">
        <v>0</v>
      </c>
      <c r="D31" s="9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1">
        <v>0</v>
      </c>
      <c r="L31" s="91">
        <v>0</v>
      </c>
      <c r="M31" s="91">
        <v>0</v>
      </c>
      <c r="N31" s="91">
        <v>0</v>
      </c>
      <c r="O31" s="91">
        <v>0</v>
      </c>
      <c r="P31" s="91">
        <v>0</v>
      </c>
      <c r="Q31" s="91">
        <v>0</v>
      </c>
      <c r="R31" s="91">
        <v>0</v>
      </c>
      <c r="S31" s="91">
        <v>0</v>
      </c>
      <c r="T31" s="91">
        <v>0</v>
      </c>
      <c r="U31" s="91">
        <v>0</v>
      </c>
      <c r="V31" s="91">
        <v>0</v>
      </c>
      <c r="W31" s="91">
        <v>0</v>
      </c>
      <c r="X31" s="91">
        <v>0</v>
      </c>
      <c r="Y31" s="91">
        <v>0</v>
      </c>
      <c r="Z31" s="91">
        <v>0</v>
      </c>
      <c r="AA31" s="91">
        <v>0</v>
      </c>
      <c r="AB31" s="91">
        <v>0</v>
      </c>
      <c r="AC31" s="91">
        <v>0</v>
      </c>
      <c r="AD31" s="91">
        <v>0</v>
      </c>
      <c r="AE31" s="91">
        <v>0</v>
      </c>
      <c r="AF31" s="91">
        <v>0</v>
      </c>
    </row>
    <row r="32" spans="1:32" s="10" customFormat="1" x14ac:dyDescent="0.2">
      <c r="A32" s="90" t="s">
        <v>52</v>
      </c>
      <c r="B32" s="39">
        <f t="shared" si="4"/>
        <v>0</v>
      </c>
      <c r="C32" s="91">
        <v>0</v>
      </c>
      <c r="D32" s="91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1">
        <v>0</v>
      </c>
      <c r="Q32" s="91">
        <v>0</v>
      </c>
      <c r="R32" s="91">
        <v>0</v>
      </c>
      <c r="S32" s="91">
        <v>0</v>
      </c>
      <c r="T32" s="91">
        <v>0</v>
      </c>
      <c r="U32" s="91">
        <v>0</v>
      </c>
      <c r="V32" s="91">
        <v>0</v>
      </c>
      <c r="W32" s="91">
        <v>0</v>
      </c>
      <c r="X32" s="91">
        <v>0</v>
      </c>
      <c r="Y32" s="91">
        <v>0</v>
      </c>
      <c r="Z32" s="91">
        <v>0</v>
      </c>
      <c r="AA32" s="91">
        <v>0</v>
      </c>
      <c r="AB32" s="91">
        <v>0</v>
      </c>
      <c r="AC32" s="91">
        <v>0</v>
      </c>
      <c r="AD32" s="91">
        <v>0</v>
      </c>
      <c r="AE32" s="91">
        <v>0</v>
      </c>
      <c r="AF32" s="91">
        <v>0</v>
      </c>
    </row>
    <row r="33" spans="1:32" s="10" customFormat="1" x14ac:dyDescent="0.2">
      <c r="A33" s="90" t="s">
        <v>53</v>
      </c>
      <c r="B33" s="39">
        <f t="shared" si="4"/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</row>
    <row r="34" spans="1:32" s="10" customFormat="1" x14ac:dyDescent="0.2">
      <c r="A34" s="90" t="s">
        <v>54</v>
      </c>
      <c r="B34" s="39">
        <f t="shared" si="4"/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</row>
    <row r="35" spans="1:32" ht="15" customHeight="1" x14ac:dyDescent="0.25">
      <c r="A35" s="90" t="s">
        <v>55</v>
      </c>
      <c r="B35" s="39">
        <f t="shared" si="4"/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</row>
    <row r="36" spans="1:32" ht="15" customHeight="1" x14ac:dyDescent="0.25">
      <c r="A36" s="90" t="s">
        <v>56</v>
      </c>
      <c r="B36" s="39">
        <f t="shared" si="4"/>
        <v>0</v>
      </c>
      <c r="C36" s="91">
        <v>0</v>
      </c>
      <c r="D36" s="91">
        <v>0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</row>
    <row r="37" spans="1:32" ht="15" customHeight="1" x14ac:dyDescent="0.25">
      <c r="A37" s="90" t="s">
        <v>57</v>
      </c>
      <c r="B37" s="39">
        <f t="shared" si="4"/>
        <v>0</v>
      </c>
      <c r="C37" s="91">
        <v>0</v>
      </c>
      <c r="D37" s="91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</row>
    <row r="38" spans="1:32" ht="15" customHeight="1" x14ac:dyDescent="0.25">
      <c r="A38" s="90" t="s">
        <v>58</v>
      </c>
      <c r="B38" s="39">
        <f t="shared" si="4"/>
        <v>0</v>
      </c>
      <c r="C38" s="91">
        <v>0</v>
      </c>
      <c r="D38" s="91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</row>
    <row r="39" spans="1:32" ht="15" customHeight="1" x14ac:dyDescent="0.25">
      <c r="A39" s="90" t="s">
        <v>59</v>
      </c>
      <c r="B39" s="39">
        <f t="shared" si="4"/>
        <v>0</v>
      </c>
      <c r="C39" s="91">
        <v>0</v>
      </c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</row>
    <row r="40" spans="1:32" ht="15" customHeight="1" x14ac:dyDescent="0.25">
      <c r="A40" s="90" t="s">
        <v>60</v>
      </c>
      <c r="B40" s="39">
        <f t="shared" si="4"/>
        <v>0</v>
      </c>
      <c r="C40" s="91">
        <v>0</v>
      </c>
      <c r="D40" s="91">
        <v>0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</row>
    <row r="41" spans="1:32" s="10" customFormat="1" ht="15" customHeight="1" x14ac:dyDescent="0.2">
      <c r="A41" s="90" t="s">
        <v>61</v>
      </c>
      <c r="B41" s="39">
        <f t="shared" si="4"/>
        <v>0</v>
      </c>
      <c r="C41" s="91">
        <v>0</v>
      </c>
      <c r="D41" s="91">
        <v>0</v>
      </c>
      <c r="E41" s="91">
        <v>0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1">
        <v>0</v>
      </c>
      <c r="U41" s="91">
        <v>0</v>
      </c>
      <c r="V41" s="91">
        <v>0</v>
      </c>
      <c r="W41" s="91">
        <v>0</v>
      </c>
      <c r="X41" s="91">
        <v>0</v>
      </c>
      <c r="Y41" s="91">
        <v>0</v>
      </c>
      <c r="Z41" s="91">
        <v>0</v>
      </c>
      <c r="AA41" s="91">
        <v>0</v>
      </c>
      <c r="AB41" s="91">
        <v>0</v>
      </c>
      <c r="AC41" s="91">
        <v>0</v>
      </c>
      <c r="AD41" s="91">
        <v>0</v>
      </c>
      <c r="AE41" s="91">
        <v>0</v>
      </c>
      <c r="AF41" s="91">
        <v>0</v>
      </c>
    </row>
    <row r="42" spans="1:32" s="94" customFormat="1" ht="30" customHeight="1" thickBot="1" x14ac:dyDescent="0.3">
      <c r="A42" s="100" t="s">
        <v>62</v>
      </c>
      <c r="B42" s="101">
        <f t="shared" si="4"/>
        <v>0</v>
      </c>
      <c r="C42" s="102">
        <f>SUM(C27:C41)</f>
        <v>0</v>
      </c>
      <c r="D42" s="102">
        <f t="shared" ref="D42:AF42" si="5">SUM(D27:D41)</f>
        <v>0</v>
      </c>
      <c r="E42" s="102">
        <f t="shared" si="5"/>
        <v>0</v>
      </c>
      <c r="F42" s="102">
        <f t="shared" si="5"/>
        <v>0</v>
      </c>
      <c r="G42" s="102">
        <f t="shared" si="5"/>
        <v>0</v>
      </c>
      <c r="H42" s="102">
        <f t="shared" si="5"/>
        <v>0</v>
      </c>
      <c r="I42" s="102">
        <f t="shared" si="5"/>
        <v>0</v>
      </c>
      <c r="J42" s="102">
        <f t="shared" si="5"/>
        <v>0</v>
      </c>
      <c r="K42" s="102">
        <f t="shared" si="5"/>
        <v>0</v>
      </c>
      <c r="L42" s="102">
        <f t="shared" si="5"/>
        <v>0</v>
      </c>
      <c r="M42" s="102">
        <f t="shared" si="5"/>
        <v>0</v>
      </c>
      <c r="N42" s="102">
        <f t="shared" si="5"/>
        <v>0</v>
      </c>
      <c r="O42" s="102">
        <f t="shared" si="5"/>
        <v>0</v>
      </c>
      <c r="P42" s="102">
        <f t="shared" si="5"/>
        <v>0</v>
      </c>
      <c r="Q42" s="102">
        <f t="shared" si="5"/>
        <v>0</v>
      </c>
      <c r="R42" s="102">
        <f t="shared" si="5"/>
        <v>0</v>
      </c>
      <c r="S42" s="102">
        <f t="shared" si="5"/>
        <v>0</v>
      </c>
      <c r="T42" s="102">
        <f t="shared" si="5"/>
        <v>0</v>
      </c>
      <c r="U42" s="102">
        <f t="shared" si="5"/>
        <v>0</v>
      </c>
      <c r="V42" s="102">
        <f t="shared" si="5"/>
        <v>0</v>
      </c>
      <c r="W42" s="102">
        <f t="shared" si="5"/>
        <v>0</v>
      </c>
      <c r="X42" s="102">
        <f t="shared" si="5"/>
        <v>0</v>
      </c>
      <c r="Y42" s="102">
        <f t="shared" si="5"/>
        <v>0</v>
      </c>
      <c r="Z42" s="102">
        <f t="shared" si="5"/>
        <v>0</v>
      </c>
      <c r="AA42" s="102">
        <f t="shared" si="5"/>
        <v>0</v>
      </c>
      <c r="AB42" s="102">
        <f t="shared" si="5"/>
        <v>0</v>
      </c>
      <c r="AC42" s="102">
        <f t="shared" si="5"/>
        <v>0</v>
      </c>
      <c r="AD42" s="102">
        <f t="shared" si="5"/>
        <v>0</v>
      </c>
      <c r="AE42" s="102">
        <f t="shared" si="5"/>
        <v>0</v>
      </c>
      <c r="AF42" s="102">
        <f t="shared" si="5"/>
        <v>0</v>
      </c>
    </row>
    <row r="43" spans="1:32" s="94" customFormat="1" ht="32.25" customHeight="1" thickTop="1" x14ac:dyDescent="0.25">
      <c r="A43" s="103" t="s">
        <v>63</v>
      </c>
      <c r="B43" s="104">
        <f t="shared" si="4"/>
        <v>0</v>
      </c>
      <c r="C43" s="104">
        <f t="shared" ref="C43:AF43" si="6">C25-C42</f>
        <v>0</v>
      </c>
      <c r="D43" s="104">
        <f t="shared" si="6"/>
        <v>0</v>
      </c>
      <c r="E43" s="104">
        <f t="shared" si="6"/>
        <v>0</v>
      </c>
      <c r="F43" s="104">
        <f t="shared" si="6"/>
        <v>0</v>
      </c>
      <c r="G43" s="104">
        <f t="shared" si="6"/>
        <v>0</v>
      </c>
      <c r="H43" s="104">
        <f t="shared" si="6"/>
        <v>0</v>
      </c>
      <c r="I43" s="104">
        <f t="shared" si="6"/>
        <v>0</v>
      </c>
      <c r="J43" s="104">
        <f t="shared" si="6"/>
        <v>0</v>
      </c>
      <c r="K43" s="104">
        <f t="shared" si="6"/>
        <v>0</v>
      </c>
      <c r="L43" s="104">
        <f t="shared" si="6"/>
        <v>0</v>
      </c>
      <c r="M43" s="104">
        <f t="shared" si="6"/>
        <v>0</v>
      </c>
      <c r="N43" s="104">
        <f t="shared" si="6"/>
        <v>0</v>
      </c>
      <c r="O43" s="104">
        <f t="shared" si="6"/>
        <v>0</v>
      </c>
      <c r="P43" s="104">
        <f t="shared" si="6"/>
        <v>0</v>
      </c>
      <c r="Q43" s="104">
        <f t="shared" si="6"/>
        <v>0</v>
      </c>
      <c r="R43" s="104">
        <f t="shared" si="6"/>
        <v>0</v>
      </c>
      <c r="S43" s="104">
        <f t="shared" si="6"/>
        <v>0</v>
      </c>
      <c r="T43" s="104">
        <f t="shared" si="6"/>
        <v>0</v>
      </c>
      <c r="U43" s="104">
        <f t="shared" si="6"/>
        <v>0</v>
      </c>
      <c r="V43" s="104">
        <f t="shared" si="6"/>
        <v>0</v>
      </c>
      <c r="W43" s="104">
        <f t="shared" si="6"/>
        <v>0</v>
      </c>
      <c r="X43" s="104">
        <f t="shared" si="6"/>
        <v>0</v>
      </c>
      <c r="Y43" s="104">
        <f t="shared" si="6"/>
        <v>0</v>
      </c>
      <c r="Z43" s="104">
        <f t="shared" si="6"/>
        <v>0</v>
      </c>
      <c r="AA43" s="104">
        <f t="shared" si="6"/>
        <v>0</v>
      </c>
      <c r="AB43" s="104">
        <f t="shared" si="6"/>
        <v>0</v>
      </c>
      <c r="AC43" s="104">
        <f t="shared" si="6"/>
        <v>0</v>
      </c>
      <c r="AD43" s="104">
        <f t="shared" si="6"/>
        <v>0</v>
      </c>
      <c r="AE43" s="104">
        <f t="shared" si="6"/>
        <v>0</v>
      </c>
      <c r="AF43" s="104">
        <f t="shared" si="6"/>
        <v>0</v>
      </c>
    </row>
    <row r="45" spans="1:32" ht="15.75" x14ac:dyDescent="0.25">
      <c r="G45" s="78"/>
      <c r="I45" s="78"/>
      <c r="J45" s="78"/>
      <c r="K45" s="78"/>
      <c r="L45" s="78"/>
    </row>
    <row r="46" spans="1:32" s="30" customFormat="1" ht="28.5" customHeight="1" x14ac:dyDescent="0.25">
      <c r="A46" s="192" t="s">
        <v>64</v>
      </c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8"/>
      <c r="N46" s="8"/>
      <c r="O46" s="8"/>
      <c r="P46" s="8"/>
      <c r="Q46" s="8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</row>
    <row r="47" spans="1:32" s="30" customFormat="1" ht="30.75" customHeight="1" x14ac:dyDescent="0.25">
      <c r="A47" s="195" t="s">
        <v>65</v>
      </c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</row>
    <row r="48" spans="1:32" s="30" customFormat="1" ht="30.75" customHeight="1" x14ac:dyDescent="0.25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</row>
    <row r="49" spans="1:32" s="30" customFormat="1" ht="30.75" customHeight="1" x14ac:dyDescent="0.25">
      <c r="A49" s="196" t="s">
        <v>264</v>
      </c>
      <c r="B49" s="196"/>
      <c r="C49" s="175">
        <v>45323</v>
      </c>
      <c r="D49" s="176" t="s">
        <v>266</v>
      </c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</row>
    <row r="50" spans="1:32" s="30" customFormat="1" ht="30.75" customHeight="1" x14ac:dyDescent="0.25">
      <c r="A50" s="196" t="s">
        <v>265</v>
      </c>
      <c r="B50" s="196"/>
      <c r="C50" s="177">
        <v>30</v>
      </c>
      <c r="D50" s="176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2" s="30" customFormat="1" ht="30.75" customHeight="1" x14ac:dyDescent="0.25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2" s="30" customFormat="1" ht="30.75" customHeight="1" x14ac:dyDescent="0.25">
      <c r="A52" s="171"/>
      <c r="B52" s="171"/>
      <c r="C52" s="174" t="s">
        <v>234</v>
      </c>
      <c r="D52" s="174" t="s">
        <v>235</v>
      </c>
      <c r="E52" s="174" t="s">
        <v>236</v>
      </c>
      <c r="F52" s="174" t="s">
        <v>237</v>
      </c>
      <c r="G52" s="174" t="s">
        <v>238</v>
      </c>
      <c r="H52" s="174" t="s">
        <v>239</v>
      </c>
      <c r="I52" s="174" t="s">
        <v>240</v>
      </c>
      <c r="J52" s="174" t="s">
        <v>241</v>
      </c>
      <c r="K52" s="174" t="s">
        <v>242</v>
      </c>
      <c r="L52" s="174" t="s">
        <v>243</v>
      </c>
      <c r="M52" s="174" t="s">
        <v>244</v>
      </c>
      <c r="N52" s="174" t="s">
        <v>245</v>
      </c>
      <c r="O52" s="174" t="s">
        <v>246</v>
      </c>
      <c r="P52" s="174" t="s">
        <v>247</v>
      </c>
      <c r="Q52" s="174" t="s">
        <v>248</v>
      </c>
      <c r="R52" s="174" t="s">
        <v>249</v>
      </c>
      <c r="S52" s="174" t="s">
        <v>250</v>
      </c>
      <c r="T52" s="174" t="s">
        <v>251</v>
      </c>
      <c r="U52" s="174" t="s">
        <v>252</v>
      </c>
      <c r="V52" s="174" t="s">
        <v>253</v>
      </c>
      <c r="W52" s="174" t="s">
        <v>254</v>
      </c>
      <c r="X52" s="174" t="s">
        <v>255</v>
      </c>
      <c r="Y52" s="174" t="s">
        <v>256</v>
      </c>
      <c r="Z52" s="174" t="s">
        <v>257</v>
      </c>
      <c r="AA52" s="174" t="s">
        <v>258</v>
      </c>
      <c r="AB52" s="174" t="s">
        <v>259</v>
      </c>
      <c r="AC52" s="174" t="s">
        <v>260</v>
      </c>
      <c r="AD52" s="174" t="s">
        <v>261</v>
      </c>
      <c r="AE52" s="174" t="s">
        <v>262</v>
      </c>
      <c r="AF52" s="174" t="s">
        <v>263</v>
      </c>
    </row>
    <row r="53" spans="1:32" s="30" customFormat="1" ht="30.75" customHeight="1" x14ac:dyDescent="0.25">
      <c r="A53" s="171"/>
      <c r="B53" s="171"/>
      <c r="C53" s="172">
        <v>2024</v>
      </c>
      <c r="D53" s="172">
        <v>2025</v>
      </c>
      <c r="E53" s="172">
        <v>2026</v>
      </c>
      <c r="F53" s="172">
        <v>2027</v>
      </c>
      <c r="G53" s="172">
        <v>2028</v>
      </c>
      <c r="H53" s="172">
        <v>2029</v>
      </c>
      <c r="I53" s="172">
        <v>2030</v>
      </c>
      <c r="J53" s="172">
        <v>2031</v>
      </c>
      <c r="K53" s="172">
        <v>2032</v>
      </c>
      <c r="L53" s="172">
        <v>2033</v>
      </c>
      <c r="M53" s="172">
        <v>2034</v>
      </c>
      <c r="N53" s="172">
        <v>2035</v>
      </c>
      <c r="O53" s="172">
        <v>2036</v>
      </c>
      <c r="P53" s="172">
        <v>2037</v>
      </c>
      <c r="Q53" s="172">
        <v>2038</v>
      </c>
      <c r="R53" s="172">
        <v>2039</v>
      </c>
      <c r="S53" s="172">
        <v>2040</v>
      </c>
      <c r="T53" s="172">
        <v>2041</v>
      </c>
      <c r="U53" s="172">
        <v>2042</v>
      </c>
      <c r="V53" s="172">
        <v>2043</v>
      </c>
      <c r="W53" s="172">
        <v>2044</v>
      </c>
      <c r="X53" s="172">
        <v>2045</v>
      </c>
      <c r="Y53" s="172">
        <v>2046</v>
      </c>
      <c r="Z53" s="172">
        <v>2047</v>
      </c>
      <c r="AA53" s="172">
        <v>2048</v>
      </c>
      <c r="AB53" s="172">
        <v>2049</v>
      </c>
      <c r="AC53" s="172">
        <v>2050</v>
      </c>
      <c r="AD53" s="172">
        <v>2051</v>
      </c>
      <c r="AE53" s="172">
        <v>2052</v>
      </c>
      <c r="AF53" s="172">
        <v>2053</v>
      </c>
    </row>
    <row r="54" spans="1:32" s="30" customFormat="1" ht="30.75" customHeight="1" x14ac:dyDescent="0.25">
      <c r="A54" s="171"/>
      <c r="B54" s="171"/>
      <c r="C54" s="173">
        <v>45657</v>
      </c>
      <c r="D54" s="173">
        <v>46022</v>
      </c>
      <c r="E54" s="173">
        <v>46387</v>
      </c>
      <c r="F54" s="173">
        <v>46752</v>
      </c>
      <c r="G54" s="173">
        <v>47118</v>
      </c>
      <c r="H54" s="173">
        <v>47483</v>
      </c>
      <c r="I54" s="173">
        <v>47848</v>
      </c>
      <c r="J54" s="173">
        <v>48213</v>
      </c>
      <c r="K54" s="173">
        <v>48579</v>
      </c>
      <c r="L54" s="173">
        <v>48944</v>
      </c>
      <c r="M54" s="173">
        <v>49309</v>
      </c>
      <c r="N54" s="173">
        <v>49674</v>
      </c>
      <c r="O54" s="173">
        <v>50040</v>
      </c>
      <c r="P54" s="173">
        <v>50405</v>
      </c>
      <c r="Q54" s="173">
        <v>50770</v>
      </c>
      <c r="R54" s="173">
        <v>51135</v>
      </c>
      <c r="S54" s="173">
        <v>51501</v>
      </c>
      <c r="T54" s="173">
        <v>51866</v>
      </c>
      <c r="U54" s="173">
        <v>52231</v>
      </c>
      <c r="V54" s="173">
        <v>52596</v>
      </c>
      <c r="W54" s="173">
        <v>52962</v>
      </c>
      <c r="X54" s="173">
        <v>53327</v>
      </c>
      <c r="Y54" s="173">
        <v>53692</v>
      </c>
      <c r="Z54" s="173">
        <v>54057</v>
      </c>
      <c r="AA54" s="173">
        <v>54423</v>
      </c>
      <c r="AB54" s="173">
        <v>54788</v>
      </c>
      <c r="AC54" s="173">
        <v>55153</v>
      </c>
      <c r="AD54" s="173">
        <v>55518</v>
      </c>
      <c r="AE54" s="173">
        <v>55884</v>
      </c>
      <c r="AF54" s="173">
        <v>56249</v>
      </c>
    </row>
    <row r="55" spans="1:32" s="30" customFormat="1" ht="30.75" customHeight="1" x14ac:dyDescent="0.25">
      <c r="A55" s="171"/>
      <c r="B55" s="171"/>
      <c r="C55" s="178">
        <f>DATEDIF($C$49,C54,"M")</f>
        <v>10</v>
      </c>
      <c r="D55" s="178">
        <f>DATEDIF($C$49,D54,"M")-C55</f>
        <v>12</v>
      </c>
      <c r="E55" s="178">
        <f>DATEDIF($C$49,E54,"M")-D55-C55</f>
        <v>12</v>
      </c>
      <c r="F55" s="178">
        <f>DATEDIF($C$49,F54,"M")-E55-C55-D55</f>
        <v>12</v>
      </c>
      <c r="G55" s="178">
        <f>DATEDIF($C$49,G54,"M")-F55-C55-D55-E55</f>
        <v>12</v>
      </c>
      <c r="H55" s="178">
        <f>DATEDIF($C$49,H54,"M")-G55-C55-D55-E55-F55</f>
        <v>12</v>
      </c>
      <c r="I55" s="178">
        <f>DATEDIF($C$49,I54,"M")-H55-D55-E55-F55-G55-C55</f>
        <v>12</v>
      </c>
      <c r="J55" s="178">
        <f>DATEDIF($C$49,J54,"M")-I55-E55-F55-G55-H55-D55-C55</f>
        <v>12</v>
      </c>
      <c r="K55" s="178">
        <f>DATEDIF($C$49,K54,"M")-J55-F55-G55-H55-I55-E55-C55-D55</f>
        <v>12</v>
      </c>
      <c r="L55" s="178">
        <f>DATEDIF($C$49,L54,"M")-K55-G55-H55-I55-J55-F55-E55-C55-D55</f>
        <v>12</v>
      </c>
      <c r="M55" s="178">
        <f>DATEDIF($C$49,M54,"M")-L55-H55-I55-J55-K55-G55-E55-F55-C55-D55</f>
        <v>12</v>
      </c>
      <c r="N55" s="178">
        <f>DATEDIF($C$49,N54,"M")-M55-I55-J55-K55-L55-H55-G55-C55-D55-E55-F55</f>
        <v>12</v>
      </c>
      <c r="O55" s="178">
        <f>DATEDIF($C$49,O54,"M")-N55-J55-K55-L55-M55-I55-G55-H55-C55-D55-E55-F55</f>
        <v>12</v>
      </c>
      <c r="P55" s="178">
        <f>DATEDIF($C$49,P54,"M")-O55-K55-L55-M55-N55-J55-I55-C55-D55-E55-F55-G55-H55</f>
        <v>12</v>
      </c>
      <c r="Q55" s="178">
        <f>DATEDIF($C$49,Q54,"M")-P55-L55-M55-N55-O55-K55-I55-J55-C55-D55-E55-F55-G55-H55</f>
        <v>12</v>
      </c>
      <c r="R55" s="178">
        <f>DATEDIF($C$49,R54,"M")-Q55-M55-N55-O55-P55-L55-K55-C55-D55-E55-F55-G55-H55-I55-J55</f>
        <v>12</v>
      </c>
      <c r="S55" s="178">
        <f>DATEDIF($C$49,S54,"M")-R55-N55-O55-P55-Q55-M55-L55-D55-E55-F55-G55-H55-I55-J55-K55-C55</f>
        <v>12</v>
      </c>
      <c r="T55" s="178">
        <f>DATEDIF($C$49,T54,"M")-S55-O55-P55-Q55-R55-N55-M55-E55-F55-G55-H55-I55-J55-K55-L55-C55-D55</f>
        <v>12</v>
      </c>
      <c r="U55" s="178">
        <f>DATEDIF($C$49,U54,"M")-T55-P55-Q55-R55-S55-O55-N55-F55-G55-H55-I55-J55-K55-L55-M55-C55-D55-E55</f>
        <v>12</v>
      </c>
      <c r="V55" s="178">
        <f>DATEDIF($C$49,V54,"M")-U55-Q55-R55-S55-T55-P55-O55-G55-H55-I55-J55-K55-L55-M55-N55-C55-D55-E55-F55</f>
        <v>12</v>
      </c>
      <c r="W55" s="178">
        <f>DATEDIF($C$49,W54,"M")-V55-R55-S55-T55-U55-Q55-P55-H55-I55-J55-K55-L55-M55-N55-O55-C55-D55-E55-F55-G55</f>
        <v>12</v>
      </c>
      <c r="X55" s="178">
        <f>DATEDIF($C$49,X54,"M")-W55-S55-T55-U55-V55-R55-Q55-I55-J55-K55-L55-M55-N55-O55-P55-F55-G55-H55-C55-D55-E55</f>
        <v>12</v>
      </c>
      <c r="Y55" s="178">
        <f>DATEDIF($C$49,Y54,"M")-X55-T55-U55-V55-W55-S55-R55-J55-K55-L55-M55-N55-O55-P55-Q55-F55-G55-H55-I55-C55-D55-E55</f>
        <v>12</v>
      </c>
      <c r="Z55" s="178">
        <f>DATEDIF($C$49,Z54,"M")-Y55-U55-V55-W55-X55-T55-S55-K55-L55-M55-N55-O55-P55-Q55-R55-F55-G55-H55-I55-J55-C55-D55-E55</f>
        <v>12</v>
      </c>
      <c r="AA55" s="178">
        <f>DATEDIF($C$49,AA54,"M")-Z55-V55-W55-X55-Y55-U55-T55-L55-M55-N55-O55-P55-Q55-R55-S55-I55-J55-K55-C55-D55-E55-F55-G55-H55</f>
        <v>12</v>
      </c>
      <c r="AB55" s="178">
        <f>DATEDIF($C$49,AB54,"M")-AA55-W55-X55-Y55-Z55-V55-U55-M55-N55-O55-P55-Q55-R55-S55-T55-J55-K55-L55-D55-E55-F55-G55-H55-I55-C55</f>
        <v>12</v>
      </c>
      <c r="AC55" s="178">
        <f>DATEDIF($C$49,AC54,"M")-AB55-X55-Y55-Z55-AA55-W55-V55-N55-O55-P55-Q55-R55-S55-T55-U55-K55-L55-M55-E55-F55-G55-H55-I55-J55-D55-C55</f>
        <v>12</v>
      </c>
      <c r="AD55" s="178">
        <f>DATEDIF($C$49,AD54,"M")-AC55-Y55-Z55-AA55-AB55-X55-W55-O55-P55-Q55-R55-S55-T55-U55-V55-L55-M55-N55-F55-G55-H55-I55-J55-K55-C55-D55-E55</f>
        <v>12</v>
      </c>
      <c r="AE55" s="178">
        <f>DATEDIF($C$49,AE54,"M")-AD55-Z55-AA55-AB55-AC55-Y55-X55-P55-Q55-R55-S55-T55-U55-V55-W55-M55-N55-O55-G55-H55-I55-J55-K55-L55-C55-D55-E55-F55</f>
        <v>12</v>
      </c>
      <c r="AF55" s="178">
        <f>DATEDIF($C$49,AF54,"M")-AE55-AA55-AB55-AC55-AD55-Z55-Y55-Q55-R55-S55-T55-U55-V55-W55-X55-N55-O55-P55-H55-I55-J55-K55-L55-M55-G55-F55-E55-D55-C55</f>
        <v>12</v>
      </c>
    </row>
    <row r="56" spans="1:32" s="30" customFormat="1" ht="26.25" customHeight="1" x14ac:dyDescent="0.25">
      <c r="A56" s="85"/>
      <c r="B56" s="86"/>
      <c r="C56" s="87" t="s">
        <v>18</v>
      </c>
      <c r="D56" s="87" t="str">
        <f>IF($C$50-C55&gt;=0,"Implementare","Operare")</f>
        <v>Implementare</v>
      </c>
      <c r="E56" s="87" t="str">
        <f>IF($C$50-SUM($C$55:D55)&gt;=0,"Implementare","Operare")</f>
        <v>Implementare</v>
      </c>
      <c r="F56" s="87" t="str">
        <f>IF($C$50-SUM($C$55:E55)&gt;=0,"Implementare","Operare")</f>
        <v>Operare</v>
      </c>
      <c r="G56" s="87" t="str">
        <f>IF($C$50-SUM($C$55:F55)&gt;=0,"Implementare","Operare")</f>
        <v>Operare</v>
      </c>
      <c r="H56" s="87" t="str">
        <f>IF($C$50-SUM($C$55:G55)&gt;=0,"Implementare","Operare")</f>
        <v>Operare</v>
      </c>
      <c r="I56" s="87" t="str">
        <f>IF($C$50-SUM($C$55:H55)&gt;=0,"Implementare","Operare")</f>
        <v>Operare</v>
      </c>
      <c r="J56" s="87" t="str">
        <f>IF($C$50-SUM($C$55:I55)&gt;=0,"Implementare","Operare")</f>
        <v>Operare</v>
      </c>
      <c r="K56" s="87" t="str">
        <f>IF($C$50-SUM($C$55:J55)&gt;=0,"Implementare","Operare")</f>
        <v>Operare</v>
      </c>
      <c r="L56" s="87" t="str">
        <f>IF($C$50-SUM($C$55:K55)&gt;=0,"Implementare","Operare")</f>
        <v>Operare</v>
      </c>
      <c r="M56" s="87" t="str">
        <f>IF($C$50-SUM($C$55:L55)&gt;=0,"Implementare","Operare")</f>
        <v>Operare</v>
      </c>
      <c r="N56" s="87" t="str">
        <f>IF($C$50-SUM($C$55:M55)&gt;=0,"Implementare","Operare")</f>
        <v>Operare</v>
      </c>
      <c r="O56" s="87" t="str">
        <f>IF($C$50-SUM($C$55:N55)&gt;=0,"Implementare","Operare")</f>
        <v>Operare</v>
      </c>
      <c r="P56" s="87" t="str">
        <f>IF($C$50-SUM($C$55:O55)&gt;=0,"Implementare","Operare")</f>
        <v>Operare</v>
      </c>
      <c r="Q56" s="87" t="str">
        <f>IF($C$50-SUM($C$55:P55)&gt;=0,"Implementare","Operare")</f>
        <v>Operare</v>
      </c>
      <c r="R56" s="87" t="str">
        <f>IF($C$50-SUM($C$55:Q55)&gt;=0,"Implementare","Operare")</f>
        <v>Operare</v>
      </c>
      <c r="S56" s="87" t="str">
        <f>IF($C$50-SUM($C$55:R55)&gt;=0,"Implementare","Operare")</f>
        <v>Operare</v>
      </c>
      <c r="T56" s="87" t="str">
        <f>IF($C$50-SUM($C$55:S55)&gt;=0,"Implementare","Operare")</f>
        <v>Operare</v>
      </c>
      <c r="U56" s="87" t="str">
        <f>IF($C$50-SUM($C$55:T55)&gt;=0,"Implementare","Operare")</f>
        <v>Operare</v>
      </c>
      <c r="V56" s="87" t="str">
        <f>IF($C$50-SUM($C$55:U55)&gt;=0,"Implementare","Operare")</f>
        <v>Operare</v>
      </c>
      <c r="W56" s="87" t="str">
        <f>IF($C$50-SUM($C$55:V55)&gt;=0,"Implementare","Operare")</f>
        <v>Operare</v>
      </c>
      <c r="X56" s="87" t="str">
        <f>IF($C$50-SUM($C$55:W55)&gt;=0,"Implementare","Operare")</f>
        <v>Operare</v>
      </c>
      <c r="Y56" s="87" t="str">
        <f>IF($C$50-SUM($C$55:X55)&gt;=0,"Implementare","Operare")</f>
        <v>Operare</v>
      </c>
      <c r="Z56" s="87" t="str">
        <f>IF($C$50-SUM($C$55:Y55)&gt;=0,"Implementare","Operare")</f>
        <v>Operare</v>
      </c>
      <c r="AA56" s="87" t="str">
        <f>IF($C$50-SUM($C$55:Z55)&gt;=0,"Implementare","Operare")</f>
        <v>Operare</v>
      </c>
      <c r="AB56" s="87" t="str">
        <f>IF($C$50-SUM($C$55:AA55)&gt;=0,"Implementare","Operare")</f>
        <v>Operare</v>
      </c>
      <c r="AC56" s="87" t="str">
        <f>IF($C$50-SUM($C$55:AB55)&gt;=0,"Implementare","Operare")</f>
        <v>Operare</v>
      </c>
      <c r="AD56" s="87" t="str">
        <f>IF($C$50-SUM($C$55:AC55)&gt;=0,"Implementare","Operare")</f>
        <v>Operare</v>
      </c>
      <c r="AE56" s="87" t="str">
        <f>IF($C$50-SUM($C$55:AD55)&gt;=0,"Implementare","Operare")</f>
        <v>Operare</v>
      </c>
      <c r="AF56" s="87" t="str">
        <f>IF($C$50-SUM($C$55:AE55)&gt;=0,"Implementare","Operare")</f>
        <v>Operare</v>
      </c>
    </row>
    <row r="57" spans="1:32" s="30" customFormat="1" ht="31.5" customHeight="1" x14ac:dyDescent="0.25">
      <c r="A57" s="88" t="s">
        <v>66</v>
      </c>
      <c r="B57" s="87" t="s">
        <v>16</v>
      </c>
      <c r="C57" s="87">
        <v>1</v>
      </c>
      <c r="D57" s="87">
        <v>2</v>
      </c>
      <c r="E57" s="87">
        <v>3</v>
      </c>
      <c r="F57" s="87">
        <v>4</v>
      </c>
      <c r="G57" s="87">
        <v>5</v>
      </c>
      <c r="H57" s="87">
        <v>6</v>
      </c>
      <c r="I57" s="87">
        <v>7</v>
      </c>
      <c r="J57" s="87">
        <v>8</v>
      </c>
      <c r="K57" s="87">
        <v>9</v>
      </c>
      <c r="L57" s="87">
        <v>10</v>
      </c>
      <c r="M57" s="87">
        <v>11</v>
      </c>
      <c r="N57" s="87">
        <v>12</v>
      </c>
      <c r="O57" s="87">
        <v>13</v>
      </c>
      <c r="P57" s="87">
        <v>14</v>
      </c>
      <c r="Q57" s="87">
        <v>15</v>
      </c>
      <c r="R57" s="87">
        <v>16</v>
      </c>
      <c r="S57" s="87">
        <v>17</v>
      </c>
      <c r="T57" s="87">
        <v>18</v>
      </c>
      <c r="U57" s="87">
        <v>19</v>
      </c>
      <c r="V57" s="87">
        <v>20</v>
      </c>
      <c r="W57" s="87">
        <v>21</v>
      </c>
      <c r="X57" s="87">
        <v>22</v>
      </c>
      <c r="Y57" s="87">
        <v>23</v>
      </c>
      <c r="Z57" s="87">
        <v>24</v>
      </c>
      <c r="AA57" s="87">
        <v>25</v>
      </c>
      <c r="AB57" s="87">
        <v>26</v>
      </c>
      <c r="AC57" s="87">
        <v>27</v>
      </c>
      <c r="AD57" s="87">
        <v>28</v>
      </c>
      <c r="AE57" s="87">
        <v>29</v>
      </c>
      <c r="AF57" s="87">
        <v>30</v>
      </c>
    </row>
    <row r="58" spans="1:32" s="30" customFormat="1" x14ac:dyDescent="0.25">
      <c r="A58" s="89" t="s">
        <v>31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1:32" s="30" customFormat="1" x14ac:dyDescent="0.2">
      <c r="A59" s="90" t="s">
        <v>67</v>
      </c>
      <c r="B59" s="39">
        <f t="shared" ref="B59:B93" si="7">SUM(C59:AF59)</f>
        <v>0</v>
      </c>
      <c r="C59" s="91">
        <v>0</v>
      </c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91">
        <v>0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1">
        <v>0</v>
      </c>
    </row>
    <row r="60" spans="1:32" s="30" customFormat="1" x14ac:dyDescent="0.2">
      <c r="A60" s="90" t="s">
        <v>33</v>
      </c>
      <c r="B60" s="39">
        <f t="shared" si="7"/>
        <v>0</v>
      </c>
      <c r="C60" s="91">
        <v>0</v>
      </c>
      <c r="D60" s="91">
        <v>0</v>
      </c>
      <c r="E60" s="91">
        <v>0</v>
      </c>
      <c r="F60" s="91">
        <v>0</v>
      </c>
      <c r="G60" s="91">
        <v>0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91">
        <v>0</v>
      </c>
      <c r="R60" s="91">
        <v>0</v>
      </c>
      <c r="S60" s="91">
        <v>0</v>
      </c>
      <c r="T60" s="91">
        <v>0</v>
      </c>
      <c r="U60" s="91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</v>
      </c>
      <c r="AA60" s="91">
        <v>0</v>
      </c>
      <c r="AB60" s="91">
        <v>0</v>
      </c>
      <c r="AC60" s="91">
        <v>0</v>
      </c>
      <c r="AD60" s="91">
        <v>0</v>
      </c>
      <c r="AE60" s="91">
        <v>0</v>
      </c>
      <c r="AF60" s="91">
        <v>0</v>
      </c>
    </row>
    <row r="61" spans="1:32" s="30" customFormat="1" x14ac:dyDescent="0.2">
      <c r="A61" s="90" t="s">
        <v>34</v>
      </c>
      <c r="B61" s="39">
        <f t="shared" si="7"/>
        <v>0</v>
      </c>
      <c r="C61" s="91">
        <v>0</v>
      </c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91">
        <v>0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1">
        <v>0</v>
      </c>
    </row>
    <row r="62" spans="1:32" s="30" customFormat="1" x14ac:dyDescent="0.2">
      <c r="A62" s="88" t="s">
        <v>68</v>
      </c>
      <c r="B62" s="39">
        <f t="shared" si="7"/>
        <v>0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91">
        <v>0</v>
      </c>
      <c r="R62" s="91">
        <v>0</v>
      </c>
      <c r="S62" s="91">
        <v>0</v>
      </c>
      <c r="T62" s="91">
        <v>0</v>
      </c>
      <c r="U62" s="91">
        <v>0</v>
      </c>
      <c r="V62" s="91">
        <v>0</v>
      </c>
      <c r="W62" s="91">
        <v>0</v>
      </c>
      <c r="X62" s="91">
        <v>0</v>
      </c>
      <c r="Y62" s="91">
        <v>0</v>
      </c>
      <c r="Z62" s="91">
        <v>0</v>
      </c>
      <c r="AA62" s="91">
        <v>0</v>
      </c>
      <c r="AB62" s="91">
        <v>0</v>
      </c>
      <c r="AC62" s="91">
        <v>0</v>
      </c>
      <c r="AD62" s="91">
        <v>0</v>
      </c>
      <c r="AE62" s="91">
        <v>0</v>
      </c>
      <c r="AF62" s="91">
        <v>0</v>
      </c>
    </row>
    <row r="63" spans="1:32" s="30" customFormat="1" ht="22.5" x14ac:dyDescent="0.2">
      <c r="A63" s="152" t="s">
        <v>218</v>
      </c>
      <c r="B63" s="39">
        <f t="shared" si="7"/>
        <v>0</v>
      </c>
      <c r="C63" s="91">
        <v>0</v>
      </c>
      <c r="D63" s="91">
        <v>0</v>
      </c>
      <c r="E63" s="91">
        <v>0</v>
      </c>
      <c r="F63" s="91">
        <v>0</v>
      </c>
      <c r="G63" s="91">
        <v>0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91">
        <v>0</v>
      </c>
      <c r="R63" s="91">
        <v>0</v>
      </c>
      <c r="S63" s="91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1">
        <v>0</v>
      </c>
    </row>
    <row r="64" spans="1:32" s="30" customFormat="1" ht="22.5" x14ac:dyDescent="0.2">
      <c r="A64" s="152" t="s">
        <v>218</v>
      </c>
      <c r="B64" s="39">
        <f t="shared" si="7"/>
        <v>0</v>
      </c>
      <c r="C64" s="91">
        <v>0</v>
      </c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91">
        <v>0</v>
      </c>
      <c r="R64" s="91">
        <v>0</v>
      </c>
      <c r="S64" s="91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1">
        <v>0</v>
      </c>
    </row>
    <row r="65" spans="1:32" s="30" customFormat="1" ht="22.5" x14ac:dyDescent="0.2">
      <c r="A65" s="152" t="s">
        <v>218</v>
      </c>
      <c r="B65" s="39">
        <f t="shared" si="7"/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0</v>
      </c>
      <c r="AF65" s="91">
        <v>0</v>
      </c>
    </row>
    <row r="66" spans="1:32" s="30" customFormat="1" ht="25.5" x14ac:dyDescent="0.2">
      <c r="A66" s="90" t="s">
        <v>69</v>
      </c>
      <c r="B66" s="39">
        <f t="shared" si="7"/>
        <v>0</v>
      </c>
      <c r="C66" s="91">
        <v>0</v>
      </c>
      <c r="D66" s="91">
        <v>0</v>
      </c>
      <c r="E66" s="91">
        <v>0</v>
      </c>
      <c r="F66" s="91">
        <v>0</v>
      </c>
      <c r="G66" s="91">
        <v>0</v>
      </c>
      <c r="H66" s="91">
        <v>0</v>
      </c>
      <c r="I66" s="91">
        <v>0</v>
      </c>
      <c r="J66" s="91">
        <v>0</v>
      </c>
      <c r="K66" s="91">
        <v>0</v>
      </c>
      <c r="L66" s="91">
        <v>0</v>
      </c>
      <c r="M66" s="91">
        <v>0</v>
      </c>
      <c r="N66" s="91">
        <v>0</v>
      </c>
      <c r="O66" s="91">
        <v>0</v>
      </c>
      <c r="P66" s="91">
        <v>0</v>
      </c>
      <c r="Q66" s="91">
        <v>0</v>
      </c>
      <c r="R66" s="91">
        <v>0</v>
      </c>
      <c r="S66" s="91">
        <v>0</v>
      </c>
      <c r="T66" s="91">
        <v>0</v>
      </c>
      <c r="U66" s="91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  <c r="AA66" s="91">
        <v>0</v>
      </c>
      <c r="AB66" s="91">
        <v>0</v>
      </c>
      <c r="AC66" s="91">
        <v>0</v>
      </c>
      <c r="AD66" s="91">
        <v>0</v>
      </c>
      <c r="AE66" s="91">
        <v>0</v>
      </c>
      <c r="AF66" s="91">
        <v>0</v>
      </c>
    </row>
    <row r="67" spans="1:32" s="30" customFormat="1" ht="15" customHeight="1" x14ac:dyDescent="0.2">
      <c r="A67" s="90" t="s">
        <v>70</v>
      </c>
      <c r="B67" s="39">
        <f t="shared" si="7"/>
        <v>0</v>
      </c>
      <c r="C67" s="91">
        <v>0</v>
      </c>
      <c r="D67" s="91">
        <v>0</v>
      </c>
      <c r="E67" s="91">
        <v>0</v>
      </c>
      <c r="F67" s="91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0</v>
      </c>
      <c r="Q67" s="91">
        <v>0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  <c r="AA67" s="91">
        <v>0</v>
      </c>
      <c r="AB67" s="91">
        <v>0</v>
      </c>
      <c r="AC67" s="91">
        <v>0</v>
      </c>
      <c r="AD67" s="91">
        <v>0</v>
      </c>
      <c r="AE67" s="91">
        <v>0</v>
      </c>
      <c r="AF67" s="91">
        <v>0</v>
      </c>
    </row>
    <row r="68" spans="1:32" s="30" customFormat="1" ht="15" customHeight="1" x14ac:dyDescent="0.2">
      <c r="A68" s="90" t="s">
        <v>38</v>
      </c>
      <c r="B68" s="39">
        <f t="shared" si="7"/>
        <v>0</v>
      </c>
      <c r="C68" s="91">
        <v>0</v>
      </c>
      <c r="D68" s="91">
        <v>0</v>
      </c>
      <c r="E68" s="91">
        <v>0</v>
      </c>
      <c r="F68" s="91">
        <v>0</v>
      </c>
      <c r="G68" s="91">
        <v>0</v>
      </c>
      <c r="H68" s="91">
        <v>0</v>
      </c>
      <c r="I68" s="91">
        <v>0</v>
      </c>
      <c r="J68" s="91">
        <v>0</v>
      </c>
      <c r="K68" s="91">
        <v>0</v>
      </c>
      <c r="L68" s="91">
        <v>0</v>
      </c>
      <c r="M68" s="91">
        <v>0</v>
      </c>
      <c r="N68" s="91">
        <v>0</v>
      </c>
      <c r="O68" s="91">
        <v>0</v>
      </c>
      <c r="P68" s="91">
        <v>0</v>
      </c>
      <c r="Q68" s="91">
        <v>0</v>
      </c>
      <c r="R68" s="91">
        <v>0</v>
      </c>
      <c r="S68" s="91">
        <v>0</v>
      </c>
      <c r="T68" s="91">
        <v>0</v>
      </c>
      <c r="U68" s="91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  <c r="AA68" s="91">
        <v>0</v>
      </c>
      <c r="AB68" s="91">
        <v>0</v>
      </c>
      <c r="AC68" s="91">
        <v>0</v>
      </c>
      <c r="AD68" s="91">
        <v>0</v>
      </c>
      <c r="AE68" s="91">
        <v>0</v>
      </c>
      <c r="AF68" s="91">
        <v>0</v>
      </c>
    </row>
    <row r="69" spans="1:32" s="30" customFormat="1" x14ac:dyDescent="0.2">
      <c r="A69" s="90" t="s">
        <v>71</v>
      </c>
      <c r="B69" s="39">
        <f t="shared" si="7"/>
        <v>0</v>
      </c>
      <c r="C69" s="91">
        <v>0</v>
      </c>
      <c r="D69" s="91">
        <v>0</v>
      </c>
      <c r="E69" s="91">
        <v>0</v>
      </c>
      <c r="F69" s="91">
        <v>0</v>
      </c>
      <c r="G69" s="91">
        <v>0</v>
      </c>
      <c r="H69" s="91">
        <v>0</v>
      </c>
      <c r="I69" s="91">
        <v>0</v>
      </c>
      <c r="J69" s="91">
        <v>0</v>
      </c>
      <c r="K69" s="91">
        <v>0</v>
      </c>
      <c r="L69" s="91">
        <v>0</v>
      </c>
      <c r="M69" s="91">
        <v>0</v>
      </c>
      <c r="N69" s="91">
        <v>0</v>
      </c>
      <c r="O69" s="91">
        <v>0</v>
      </c>
      <c r="P69" s="91">
        <v>0</v>
      </c>
      <c r="Q69" s="91">
        <v>0</v>
      </c>
      <c r="R69" s="91">
        <v>0</v>
      </c>
      <c r="S69" s="91">
        <v>0</v>
      </c>
      <c r="T69" s="91">
        <v>0</v>
      </c>
      <c r="U69" s="91">
        <v>0</v>
      </c>
      <c r="V69" s="91">
        <v>0</v>
      </c>
      <c r="W69" s="91">
        <v>0</v>
      </c>
      <c r="X69" s="91">
        <v>0</v>
      </c>
      <c r="Y69" s="91">
        <v>0</v>
      </c>
      <c r="Z69" s="91">
        <v>0</v>
      </c>
      <c r="AA69" s="91">
        <v>0</v>
      </c>
      <c r="AB69" s="91">
        <v>0</v>
      </c>
      <c r="AC69" s="91">
        <v>0</v>
      </c>
      <c r="AD69" s="91">
        <v>0</v>
      </c>
      <c r="AE69" s="91">
        <v>0</v>
      </c>
      <c r="AF69" s="91">
        <v>0</v>
      </c>
    </row>
    <row r="70" spans="1:32" s="30" customFormat="1" x14ac:dyDescent="0.2">
      <c r="A70" s="90" t="s">
        <v>72</v>
      </c>
      <c r="B70" s="39">
        <f t="shared" si="7"/>
        <v>0</v>
      </c>
      <c r="C70" s="91">
        <v>0</v>
      </c>
      <c r="D70" s="91">
        <v>0</v>
      </c>
      <c r="E70" s="91">
        <v>0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1">
        <v>0</v>
      </c>
      <c r="L70" s="91">
        <v>0</v>
      </c>
      <c r="M70" s="91">
        <v>0</v>
      </c>
      <c r="N70" s="91">
        <v>0</v>
      </c>
      <c r="O70" s="91">
        <v>0</v>
      </c>
      <c r="P70" s="91">
        <v>0</v>
      </c>
      <c r="Q70" s="91">
        <v>0</v>
      </c>
      <c r="R70" s="91">
        <v>0</v>
      </c>
      <c r="S70" s="91">
        <v>0</v>
      </c>
      <c r="T70" s="91">
        <v>0</v>
      </c>
      <c r="U70" s="91">
        <v>0</v>
      </c>
      <c r="V70" s="91">
        <v>0</v>
      </c>
      <c r="W70" s="91">
        <v>0</v>
      </c>
      <c r="X70" s="91">
        <v>0</v>
      </c>
      <c r="Y70" s="91">
        <v>0</v>
      </c>
      <c r="Z70" s="91">
        <v>0</v>
      </c>
      <c r="AA70" s="91">
        <v>0</v>
      </c>
      <c r="AB70" s="91">
        <v>0</v>
      </c>
      <c r="AC70" s="91">
        <v>0</v>
      </c>
      <c r="AD70" s="91">
        <v>0</v>
      </c>
      <c r="AE70" s="91">
        <v>0</v>
      </c>
      <c r="AF70" s="91">
        <v>0</v>
      </c>
    </row>
    <row r="71" spans="1:32" s="30" customFormat="1" ht="25.5" x14ac:dyDescent="0.2">
      <c r="A71" s="90" t="s">
        <v>41</v>
      </c>
      <c r="B71" s="39">
        <f t="shared" si="7"/>
        <v>0</v>
      </c>
      <c r="C71" s="91">
        <v>0</v>
      </c>
      <c r="D71" s="91"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1">
        <v>0</v>
      </c>
      <c r="L71" s="91">
        <v>0</v>
      </c>
      <c r="M71" s="91">
        <v>0</v>
      </c>
      <c r="N71" s="91">
        <v>0</v>
      </c>
      <c r="O71" s="91">
        <v>0</v>
      </c>
      <c r="P71" s="91">
        <v>0</v>
      </c>
      <c r="Q71" s="91">
        <v>0</v>
      </c>
      <c r="R71" s="91">
        <v>0</v>
      </c>
      <c r="S71" s="91">
        <v>0</v>
      </c>
      <c r="T71" s="91">
        <v>0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  <c r="AD71" s="91">
        <v>0</v>
      </c>
      <c r="AE71" s="91">
        <v>0</v>
      </c>
      <c r="AF71" s="91">
        <v>0</v>
      </c>
    </row>
    <row r="72" spans="1:32" s="30" customFormat="1" x14ac:dyDescent="0.2">
      <c r="A72" s="90" t="s">
        <v>42</v>
      </c>
      <c r="B72" s="39">
        <f t="shared" si="7"/>
        <v>0</v>
      </c>
      <c r="C72" s="91">
        <v>0</v>
      </c>
      <c r="D72" s="91"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1">
        <v>0</v>
      </c>
      <c r="L72" s="91">
        <v>0</v>
      </c>
      <c r="M72" s="91">
        <v>0</v>
      </c>
      <c r="N72" s="91">
        <v>0</v>
      </c>
      <c r="O72" s="91">
        <v>0</v>
      </c>
      <c r="P72" s="91">
        <v>0</v>
      </c>
      <c r="Q72" s="91">
        <v>0</v>
      </c>
      <c r="R72" s="91">
        <v>0</v>
      </c>
      <c r="S72" s="91">
        <v>0</v>
      </c>
      <c r="T72" s="91">
        <v>0</v>
      </c>
      <c r="U72" s="91">
        <v>0</v>
      </c>
      <c r="V72" s="91">
        <v>0</v>
      </c>
      <c r="W72" s="91">
        <v>0</v>
      </c>
      <c r="X72" s="91">
        <v>0</v>
      </c>
      <c r="Y72" s="91">
        <v>0</v>
      </c>
      <c r="Z72" s="91">
        <v>0</v>
      </c>
      <c r="AA72" s="91">
        <v>0</v>
      </c>
      <c r="AB72" s="91">
        <v>0</v>
      </c>
      <c r="AC72" s="91">
        <v>0</v>
      </c>
      <c r="AD72" s="91">
        <v>0</v>
      </c>
      <c r="AE72" s="91">
        <v>0</v>
      </c>
      <c r="AF72" s="91">
        <v>0</v>
      </c>
    </row>
    <row r="73" spans="1:32" s="30" customFormat="1" x14ac:dyDescent="0.2">
      <c r="A73" s="90" t="s">
        <v>43</v>
      </c>
      <c r="B73" s="39">
        <f t="shared" si="7"/>
        <v>0</v>
      </c>
      <c r="C73" s="91">
        <v>0</v>
      </c>
      <c r="D73" s="91">
        <v>0</v>
      </c>
      <c r="E73" s="91">
        <v>0</v>
      </c>
      <c r="F73" s="91">
        <v>0</v>
      </c>
      <c r="G73" s="91">
        <v>0</v>
      </c>
      <c r="H73" s="91">
        <v>0</v>
      </c>
      <c r="I73" s="91">
        <v>0</v>
      </c>
      <c r="J73" s="91">
        <v>0</v>
      </c>
      <c r="K73" s="91">
        <v>0</v>
      </c>
      <c r="L73" s="91">
        <v>0</v>
      </c>
      <c r="M73" s="91">
        <v>0</v>
      </c>
      <c r="N73" s="91">
        <v>0</v>
      </c>
      <c r="O73" s="91">
        <v>0</v>
      </c>
      <c r="P73" s="91">
        <v>0</v>
      </c>
      <c r="Q73" s="91">
        <v>0</v>
      </c>
      <c r="R73" s="91">
        <v>0</v>
      </c>
      <c r="S73" s="91">
        <v>0</v>
      </c>
      <c r="T73" s="91">
        <v>0</v>
      </c>
      <c r="U73" s="91">
        <v>0</v>
      </c>
      <c r="V73" s="91">
        <v>0</v>
      </c>
      <c r="W73" s="91">
        <v>0</v>
      </c>
      <c r="X73" s="91">
        <v>0</v>
      </c>
      <c r="Y73" s="91">
        <v>0</v>
      </c>
      <c r="Z73" s="91">
        <v>0</v>
      </c>
      <c r="AA73" s="91">
        <v>0</v>
      </c>
      <c r="AB73" s="91">
        <v>0</v>
      </c>
      <c r="AC73" s="91">
        <v>0</v>
      </c>
      <c r="AD73" s="91">
        <v>0</v>
      </c>
      <c r="AE73" s="91">
        <v>0</v>
      </c>
      <c r="AF73" s="91">
        <v>0</v>
      </c>
    </row>
    <row r="74" spans="1:32" s="30" customFormat="1" x14ac:dyDescent="0.2">
      <c r="A74" s="90" t="s">
        <v>73</v>
      </c>
      <c r="B74" s="39">
        <f t="shared" si="7"/>
        <v>0</v>
      </c>
      <c r="C74" s="91">
        <v>0</v>
      </c>
      <c r="D74" s="91">
        <v>0</v>
      </c>
      <c r="E74" s="91">
        <v>0</v>
      </c>
      <c r="F74" s="91">
        <v>0</v>
      </c>
      <c r="G74" s="91">
        <v>0</v>
      </c>
      <c r="H74" s="91">
        <v>0</v>
      </c>
      <c r="I74" s="91">
        <v>0</v>
      </c>
      <c r="J74" s="91">
        <v>0</v>
      </c>
      <c r="K74" s="91">
        <v>0</v>
      </c>
      <c r="L74" s="91">
        <v>0</v>
      </c>
      <c r="M74" s="91">
        <v>0</v>
      </c>
      <c r="N74" s="91">
        <v>0</v>
      </c>
      <c r="O74" s="91">
        <v>0</v>
      </c>
      <c r="P74" s="91">
        <v>0</v>
      </c>
      <c r="Q74" s="91">
        <v>0</v>
      </c>
      <c r="R74" s="91">
        <v>0</v>
      </c>
      <c r="S74" s="91">
        <v>0</v>
      </c>
      <c r="T74" s="91">
        <v>0</v>
      </c>
      <c r="U74" s="91">
        <v>0</v>
      </c>
      <c r="V74" s="91">
        <v>0</v>
      </c>
      <c r="W74" s="91">
        <v>0</v>
      </c>
      <c r="X74" s="91">
        <v>0</v>
      </c>
      <c r="Y74" s="91">
        <v>0</v>
      </c>
      <c r="Z74" s="91">
        <v>0</v>
      </c>
      <c r="AA74" s="91">
        <v>0</v>
      </c>
      <c r="AB74" s="91">
        <v>0</v>
      </c>
      <c r="AC74" s="91">
        <v>0</v>
      </c>
      <c r="AD74" s="91">
        <v>0</v>
      </c>
      <c r="AE74" s="91">
        <v>0</v>
      </c>
      <c r="AF74" s="91">
        <v>0</v>
      </c>
    </row>
    <row r="75" spans="1:32" s="94" customFormat="1" ht="26.25" customHeight="1" thickBot="1" x14ac:dyDescent="0.3">
      <c r="A75" s="100" t="s">
        <v>45</v>
      </c>
      <c r="B75" s="101">
        <f t="shared" si="7"/>
        <v>0</v>
      </c>
      <c r="C75" s="102">
        <f>SUM(C59:C74)</f>
        <v>0</v>
      </c>
      <c r="D75" s="102">
        <f t="shared" ref="D75:AF75" si="8">SUM(D59:D74)</f>
        <v>0</v>
      </c>
      <c r="E75" s="102">
        <f t="shared" si="8"/>
        <v>0</v>
      </c>
      <c r="F75" s="102">
        <f t="shared" si="8"/>
        <v>0</v>
      </c>
      <c r="G75" s="102">
        <f t="shared" si="8"/>
        <v>0</v>
      </c>
      <c r="H75" s="102">
        <f t="shared" si="8"/>
        <v>0</v>
      </c>
      <c r="I75" s="102">
        <f t="shared" si="8"/>
        <v>0</v>
      </c>
      <c r="J75" s="102">
        <f t="shared" si="8"/>
        <v>0</v>
      </c>
      <c r="K75" s="102">
        <f t="shared" si="8"/>
        <v>0</v>
      </c>
      <c r="L75" s="102">
        <f t="shared" si="8"/>
        <v>0</v>
      </c>
      <c r="M75" s="102">
        <f t="shared" si="8"/>
        <v>0</v>
      </c>
      <c r="N75" s="102">
        <f t="shared" si="8"/>
        <v>0</v>
      </c>
      <c r="O75" s="102">
        <f t="shared" si="8"/>
        <v>0</v>
      </c>
      <c r="P75" s="102">
        <f t="shared" si="8"/>
        <v>0</v>
      </c>
      <c r="Q75" s="102">
        <f t="shared" si="8"/>
        <v>0</v>
      </c>
      <c r="R75" s="102">
        <f t="shared" si="8"/>
        <v>0</v>
      </c>
      <c r="S75" s="102">
        <f t="shared" si="8"/>
        <v>0</v>
      </c>
      <c r="T75" s="102">
        <f t="shared" si="8"/>
        <v>0</v>
      </c>
      <c r="U75" s="102">
        <f t="shared" si="8"/>
        <v>0</v>
      </c>
      <c r="V75" s="102">
        <f t="shared" si="8"/>
        <v>0</v>
      </c>
      <c r="W75" s="102">
        <f t="shared" si="8"/>
        <v>0</v>
      </c>
      <c r="X75" s="102">
        <f t="shared" si="8"/>
        <v>0</v>
      </c>
      <c r="Y75" s="102">
        <f t="shared" si="8"/>
        <v>0</v>
      </c>
      <c r="Z75" s="102">
        <f t="shared" si="8"/>
        <v>0</v>
      </c>
      <c r="AA75" s="102">
        <f t="shared" si="8"/>
        <v>0</v>
      </c>
      <c r="AB75" s="102">
        <f t="shared" si="8"/>
        <v>0</v>
      </c>
      <c r="AC75" s="102">
        <f t="shared" si="8"/>
        <v>0</v>
      </c>
      <c r="AD75" s="102">
        <f t="shared" si="8"/>
        <v>0</v>
      </c>
      <c r="AE75" s="102">
        <f t="shared" si="8"/>
        <v>0</v>
      </c>
      <c r="AF75" s="102">
        <f t="shared" si="8"/>
        <v>0</v>
      </c>
    </row>
    <row r="76" spans="1:32" s="11" customFormat="1" ht="14.25" customHeight="1" thickTop="1" x14ac:dyDescent="0.2">
      <c r="A76" s="95" t="s">
        <v>46</v>
      </c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</row>
    <row r="77" spans="1:32" s="10" customFormat="1" x14ac:dyDescent="0.2">
      <c r="A77" s="90" t="s">
        <v>47</v>
      </c>
      <c r="B77" s="39">
        <f t="shared" si="7"/>
        <v>0</v>
      </c>
      <c r="C77" s="91">
        <v>0</v>
      </c>
      <c r="D77" s="91">
        <v>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  <c r="P77" s="91">
        <v>0</v>
      </c>
      <c r="Q77" s="91">
        <v>0</v>
      </c>
      <c r="R77" s="91">
        <v>0</v>
      </c>
      <c r="S77" s="91">
        <v>0</v>
      </c>
      <c r="T77" s="91">
        <v>0</v>
      </c>
      <c r="U77" s="91">
        <v>0</v>
      </c>
      <c r="V77" s="91">
        <v>0</v>
      </c>
      <c r="W77" s="91">
        <v>0</v>
      </c>
      <c r="X77" s="91">
        <v>0</v>
      </c>
      <c r="Y77" s="91">
        <v>0</v>
      </c>
      <c r="Z77" s="91">
        <v>0</v>
      </c>
      <c r="AA77" s="91">
        <v>0</v>
      </c>
      <c r="AB77" s="91">
        <v>0</v>
      </c>
      <c r="AC77" s="91">
        <v>0</v>
      </c>
      <c r="AD77" s="91">
        <v>0</v>
      </c>
      <c r="AE77" s="91">
        <v>0</v>
      </c>
      <c r="AF77" s="91">
        <v>0</v>
      </c>
    </row>
    <row r="78" spans="1:32" s="10" customFormat="1" x14ac:dyDescent="0.2">
      <c r="A78" s="90" t="s">
        <v>48</v>
      </c>
      <c r="B78" s="39">
        <f t="shared" si="7"/>
        <v>0</v>
      </c>
      <c r="C78" s="91">
        <v>0</v>
      </c>
      <c r="D78" s="91">
        <v>0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  <c r="M78" s="91">
        <v>0</v>
      </c>
      <c r="N78" s="91">
        <v>0</v>
      </c>
      <c r="O78" s="91">
        <v>0</v>
      </c>
      <c r="P78" s="91">
        <v>0</v>
      </c>
      <c r="Q78" s="91">
        <v>0</v>
      </c>
      <c r="R78" s="91">
        <v>0</v>
      </c>
      <c r="S78" s="91">
        <v>0</v>
      </c>
      <c r="T78" s="91">
        <v>0</v>
      </c>
      <c r="U78" s="91">
        <v>0</v>
      </c>
      <c r="V78" s="91">
        <v>0</v>
      </c>
      <c r="W78" s="91">
        <v>0</v>
      </c>
      <c r="X78" s="91">
        <v>0</v>
      </c>
      <c r="Y78" s="91">
        <v>0</v>
      </c>
      <c r="Z78" s="91">
        <v>0</v>
      </c>
      <c r="AA78" s="91">
        <v>0</v>
      </c>
      <c r="AB78" s="91">
        <v>0</v>
      </c>
      <c r="AC78" s="91">
        <v>0</v>
      </c>
      <c r="AD78" s="91">
        <v>0</v>
      </c>
      <c r="AE78" s="91">
        <v>0</v>
      </c>
      <c r="AF78" s="91">
        <v>0</v>
      </c>
    </row>
    <row r="79" spans="1:32" s="10" customFormat="1" ht="25.5" x14ac:dyDescent="0.2">
      <c r="A79" s="90" t="s">
        <v>49</v>
      </c>
      <c r="B79" s="39">
        <f t="shared" si="7"/>
        <v>0</v>
      </c>
      <c r="C79" s="91">
        <v>0</v>
      </c>
      <c r="D79" s="91">
        <v>0</v>
      </c>
      <c r="E79" s="91">
        <v>0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  <c r="P79" s="91">
        <v>0</v>
      </c>
      <c r="Q79" s="91">
        <v>0</v>
      </c>
      <c r="R79" s="91">
        <v>0</v>
      </c>
      <c r="S79" s="91">
        <v>0</v>
      </c>
      <c r="T79" s="91">
        <v>0</v>
      </c>
      <c r="U79" s="91">
        <v>0</v>
      </c>
      <c r="V79" s="91">
        <v>0</v>
      </c>
      <c r="W79" s="91">
        <v>0</v>
      </c>
      <c r="X79" s="91">
        <v>0</v>
      </c>
      <c r="Y79" s="91">
        <v>0</v>
      </c>
      <c r="Z79" s="91">
        <v>0</v>
      </c>
      <c r="AA79" s="91">
        <v>0</v>
      </c>
      <c r="AB79" s="91">
        <v>0</v>
      </c>
      <c r="AC79" s="91">
        <v>0</v>
      </c>
      <c r="AD79" s="91">
        <v>0</v>
      </c>
      <c r="AE79" s="91">
        <v>0</v>
      </c>
      <c r="AF79" s="91">
        <v>0</v>
      </c>
    </row>
    <row r="80" spans="1:32" s="10" customFormat="1" x14ac:dyDescent="0.2">
      <c r="A80" s="90" t="s">
        <v>50</v>
      </c>
      <c r="B80" s="39">
        <f t="shared" si="7"/>
        <v>0</v>
      </c>
      <c r="C80" s="91">
        <v>0</v>
      </c>
      <c r="D80" s="91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  <c r="P80" s="91">
        <v>0</v>
      </c>
      <c r="Q80" s="91">
        <v>0</v>
      </c>
      <c r="R80" s="91">
        <v>0</v>
      </c>
      <c r="S80" s="91">
        <v>0</v>
      </c>
      <c r="T80" s="91">
        <v>0</v>
      </c>
      <c r="U80" s="91">
        <v>0</v>
      </c>
      <c r="V80" s="91">
        <v>0</v>
      </c>
      <c r="W80" s="91">
        <v>0</v>
      </c>
      <c r="X80" s="91">
        <v>0</v>
      </c>
      <c r="Y80" s="91">
        <v>0</v>
      </c>
      <c r="Z80" s="91">
        <v>0</v>
      </c>
      <c r="AA80" s="91">
        <v>0</v>
      </c>
      <c r="AB80" s="91">
        <v>0</v>
      </c>
      <c r="AC80" s="91">
        <v>0</v>
      </c>
      <c r="AD80" s="91">
        <v>0</v>
      </c>
      <c r="AE80" s="91">
        <v>0</v>
      </c>
      <c r="AF80" s="91">
        <v>0</v>
      </c>
    </row>
    <row r="81" spans="1:32" s="10" customFormat="1" x14ac:dyDescent="0.2">
      <c r="A81" s="90" t="s">
        <v>51</v>
      </c>
      <c r="B81" s="39">
        <f t="shared" si="7"/>
        <v>0</v>
      </c>
      <c r="C81" s="91">
        <v>0</v>
      </c>
      <c r="D81" s="91">
        <v>0</v>
      </c>
      <c r="E81" s="91">
        <v>0</v>
      </c>
      <c r="F81" s="91">
        <v>0</v>
      </c>
      <c r="G81" s="91">
        <v>0</v>
      </c>
      <c r="H81" s="91">
        <v>0</v>
      </c>
      <c r="I81" s="91">
        <v>0</v>
      </c>
      <c r="J81" s="91">
        <v>0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0</v>
      </c>
      <c r="Q81" s="91">
        <v>0</v>
      </c>
      <c r="R81" s="91">
        <v>0</v>
      </c>
      <c r="S81" s="91">
        <v>0</v>
      </c>
      <c r="T81" s="91">
        <v>0</v>
      </c>
      <c r="U81" s="91">
        <v>0</v>
      </c>
      <c r="V81" s="91">
        <v>0</v>
      </c>
      <c r="W81" s="91">
        <v>0</v>
      </c>
      <c r="X81" s="91">
        <v>0</v>
      </c>
      <c r="Y81" s="91">
        <v>0</v>
      </c>
      <c r="Z81" s="91">
        <v>0</v>
      </c>
      <c r="AA81" s="91">
        <v>0</v>
      </c>
      <c r="AB81" s="91">
        <v>0</v>
      </c>
      <c r="AC81" s="91">
        <v>0</v>
      </c>
      <c r="AD81" s="91">
        <v>0</v>
      </c>
      <c r="AE81" s="91">
        <v>0</v>
      </c>
      <c r="AF81" s="91">
        <v>0</v>
      </c>
    </row>
    <row r="82" spans="1:32" s="10" customFormat="1" x14ac:dyDescent="0.2">
      <c r="A82" s="90" t="s">
        <v>52</v>
      </c>
      <c r="B82" s="39">
        <f t="shared" si="7"/>
        <v>0</v>
      </c>
      <c r="C82" s="91">
        <v>0</v>
      </c>
      <c r="D82" s="91">
        <v>0</v>
      </c>
      <c r="E82" s="91">
        <v>0</v>
      </c>
      <c r="F82" s="91">
        <v>0</v>
      </c>
      <c r="G82" s="91">
        <v>0</v>
      </c>
      <c r="H82" s="91">
        <v>0</v>
      </c>
      <c r="I82" s="91">
        <v>0</v>
      </c>
      <c r="J82" s="91">
        <v>0</v>
      </c>
      <c r="K82" s="91">
        <v>0</v>
      </c>
      <c r="L82" s="91">
        <v>0</v>
      </c>
      <c r="M82" s="91">
        <v>0</v>
      </c>
      <c r="N82" s="91">
        <v>0</v>
      </c>
      <c r="O82" s="91">
        <v>0</v>
      </c>
      <c r="P82" s="91">
        <v>0</v>
      </c>
      <c r="Q82" s="91">
        <v>0</v>
      </c>
      <c r="R82" s="91">
        <v>0</v>
      </c>
      <c r="S82" s="91">
        <v>0</v>
      </c>
      <c r="T82" s="91">
        <v>0</v>
      </c>
      <c r="U82" s="91">
        <v>0</v>
      </c>
      <c r="V82" s="91">
        <v>0</v>
      </c>
      <c r="W82" s="91">
        <v>0</v>
      </c>
      <c r="X82" s="91">
        <v>0</v>
      </c>
      <c r="Y82" s="91">
        <v>0</v>
      </c>
      <c r="Z82" s="91">
        <v>0</v>
      </c>
      <c r="AA82" s="91">
        <v>0</v>
      </c>
      <c r="AB82" s="91">
        <v>0</v>
      </c>
      <c r="AC82" s="91">
        <v>0</v>
      </c>
      <c r="AD82" s="91">
        <v>0</v>
      </c>
      <c r="AE82" s="91">
        <v>0</v>
      </c>
      <c r="AF82" s="91">
        <v>0</v>
      </c>
    </row>
    <row r="83" spans="1:32" s="10" customFormat="1" x14ac:dyDescent="0.2">
      <c r="A83" s="90" t="s">
        <v>53</v>
      </c>
      <c r="B83" s="39">
        <f t="shared" si="7"/>
        <v>0</v>
      </c>
      <c r="C83" s="91">
        <v>0</v>
      </c>
      <c r="D83" s="91">
        <v>0</v>
      </c>
      <c r="E83" s="91">
        <v>0</v>
      </c>
      <c r="F83" s="91">
        <v>0</v>
      </c>
      <c r="G83" s="91">
        <v>0</v>
      </c>
      <c r="H83" s="91">
        <v>0</v>
      </c>
      <c r="I83" s="91">
        <v>0</v>
      </c>
      <c r="J83" s="91">
        <v>0</v>
      </c>
      <c r="K83" s="91">
        <v>0</v>
      </c>
      <c r="L83" s="91">
        <v>0</v>
      </c>
      <c r="M83" s="91">
        <v>0</v>
      </c>
      <c r="N83" s="91">
        <v>0</v>
      </c>
      <c r="O83" s="91">
        <v>0</v>
      </c>
      <c r="P83" s="91">
        <v>0</v>
      </c>
      <c r="Q83" s="91">
        <v>0</v>
      </c>
      <c r="R83" s="91">
        <v>0</v>
      </c>
      <c r="S83" s="91">
        <v>0</v>
      </c>
      <c r="T83" s="91">
        <v>0</v>
      </c>
      <c r="U83" s="91">
        <v>0</v>
      </c>
      <c r="V83" s="91">
        <v>0</v>
      </c>
      <c r="W83" s="91">
        <v>0</v>
      </c>
      <c r="X83" s="91">
        <v>0</v>
      </c>
      <c r="Y83" s="91">
        <v>0</v>
      </c>
      <c r="Z83" s="91">
        <v>0</v>
      </c>
      <c r="AA83" s="91">
        <v>0</v>
      </c>
      <c r="AB83" s="91">
        <v>0</v>
      </c>
      <c r="AC83" s="91">
        <v>0</v>
      </c>
      <c r="AD83" s="91">
        <v>0</v>
      </c>
      <c r="AE83" s="91">
        <v>0</v>
      </c>
      <c r="AF83" s="91">
        <v>0</v>
      </c>
    </row>
    <row r="84" spans="1:32" s="10" customFormat="1" x14ac:dyDescent="0.2">
      <c r="A84" s="90" t="s">
        <v>54</v>
      </c>
      <c r="B84" s="39">
        <f t="shared" si="7"/>
        <v>0</v>
      </c>
      <c r="C84" s="91">
        <v>0</v>
      </c>
      <c r="D84" s="91">
        <v>0</v>
      </c>
      <c r="E84" s="91">
        <v>0</v>
      </c>
      <c r="F84" s="91">
        <v>0</v>
      </c>
      <c r="G84" s="91">
        <v>0</v>
      </c>
      <c r="H84" s="91">
        <v>0</v>
      </c>
      <c r="I84" s="91">
        <v>0</v>
      </c>
      <c r="J84" s="91">
        <v>0</v>
      </c>
      <c r="K84" s="91">
        <v>0</v>
      </c>
      <c r="L84" s="91">
        <v>0</v>
      </c>
      <c r="M84" s="91">
        <v>0</v>
      </c>
      <c r="N84" s="91">
        <v>0</v>
      </c>
      <c r="O84" s="91">
        <v>0</v>
      </c>
      <c r="P84" s="91">
        <v>0</v>
      </c>
      <c r="Q84" s="91">
        <v>0</v>
      </c>
      <c r="R84" s="91">
        <v>0</v>
      </c>
      <c r="S84" s="91">
        <v>0</v>
      </c>
      <c r="T84" s="91">
        <v>0</v>
      </c>
      <c r="U84" s="91">
        <v>0</v>
      </c>
      <c r="V84" s="91">
        <v>0</v>
      </c>
      <c r="W84" s="91">
        <v>0</v>
      </c>
      <c r="X84" s="91">
        <v>0</v>
      </c>
      <c r="Y84" s="91">
        <v>0</v>
      </c>
      <c r="Z84" s="91">
        <v>0</v>
      </c>
      <c r="AA84" s="91">
        <v>0</v>
      </c>
      <c r="AB84" s="91">
        <v>0</v>
      </c>
      <c r="AC84" s="91">
        <v>0</v>
      </c>
      <c r="AD84" s="91">
        <v>0</v>
      </c>
      <c r="AE84" s="91">
        <v>0</v>
      </c>
      <c r="AF84" s="91">
        <v>0</v>
      </c>
    </row>
    <row r="85" spans="1:32" ht="15" customHeight="1" x14ac:dyDescent="0.25">
      <c r="A85" s="90" t="s">
        <v>55</v>
      </c>
      <c r="B85" s="39">
        <f t="shared" si="7"/>
        <v>0</v>
      </c>
      <c r="C85" s="91">
        <v>0</v>
      </c>
      <c r="D85" s="91">
        <v>0</v>
      </c>
      <c r="E85" s="91">
        <v>0</v>
      </c>
      <c r="F85" s="91">
        <v>0</v>
      </c>
      <c r="G85" s="91">
        <v>0</v>
      </c>
      <c r="H85" s="91">
        <v>0</v>
      </c>
      <c r="I85" s="91">
        <v>0</v>
      </c>
      <c r="J85" s="91">
        <v>0</v>
      </c>
      <c r="K85" s="91">
        <v>0</v>
      </c>
      <c r="L85" s="91">
        <v>0</v>
      </c>
      <c r="M85" s="91">
        <v>0</v>
      </c>
      <c r="N85" s="91">
        <v>0</v>
      </c>
      <c r="O85" s="91">
        <v>0</v>
      </c>
      <c r="P85" s="91">
        <v>0</v>
      </c>
      <c r="Q85" s="91">
        <v>0</v>
      </c>
      <c r="R85" s="91">
        <v>0</v>
      </c>
      <c r="S85" s="91">
        <v>0</v>
      </c>
      <c r="T85" s="91">
        <v>0</v>
      </c>
      <c r="U85" s="91">
        <v>0</v>
      </c>
      <c r="V85" s="91">
        <v>0</v>
      </c>
      <c r="W85" s="91">
        <v>0</v>
      </c>
      <c r="X85" s="91">
        <v>0</v>
      </c>
      <c r="Y85" s="91">
        <v>0</v>
      </c>
      <c r="Z85" s="91">
        <v>0</v>
      </c>
      <c r="AA85" s="91">
        <v>0</v>
      </c>
      <c r="AB85" s="91">
        <v>0</v>
      </c>
      <c r="AC85" s="91">
        <v>0</v>
      </c>
      <c r="AD85" s="91">
        <v>0</v>
      </c>
      <c r="AE85" s="91">
        <v>0</v>
      </c>
      <c r="AF85" s="91">
        <v>0</v>
      </c>
    </row>
    <row r="86" spans="1:32" ht="15" customHeight="1" x14ac:dyDescent="0.25">
      <c r="A86" s="90" t="s">
        <v>56</v>
      </c>
      <c r="B86" s="39">
        <f t="shared" si="7"/>
        <v>0</v>
      </c>
      <c r="C86" s="91">
        <v>0</v>
      </c>
      <c r="D86" s="91"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  <c r="M86" s="91">
        <v>0</v>
      </c>
      <c r="N86" s="91">
        <v>0</v>
      </c>
      <c r="O86" s="91">
        <v>0</v>
      </c>
      <c r="P86" s="91">
        <v>0</v>
      </c>
      <c r="Q86" s="91">
        <v>0</v>
      </c>
      <c r="R86" s="91">
        <v>0</v>
      </c>
      <c r="S86" s="91">
        <v>0</v>
      </c>
      <c r="T86" s="91">
        <v>0</v>
      </c>
      <c r="U86" s="91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0</v>
      </c>
      <c r="AC86" s="91">
        <v>0</v>
      </c>
      <c r="AD86" s="91">
        <v>0</v>
      </c>
      <c r="AE86" s="91">
        <v>0</v>
      </c>
      <c r="AF86" s="91">
        <v>0</v>
      </c>
    </row>
    <row r="87" spans="1:32" ht="15" customHeight="1" x14ac:dyDescent="0.25">
      <c r="A87" s="90" t="s">
        <v>57</v>
      </c>
      <c r="B87" s="39">
        <f t="shared" si="7"/>
        <v>0</v>
      </c>
      <c r="C87" s="91">
        <v>0</v>
      </c>
      <c r="D87" s="91"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  <c r="M87" s="91">
        <v>0</v>
      </c>
      <c r="N87" s="91">
        <v>0</v>
      </c>
      <c r="O87" s="91">
        <v>0</v>
      </c>
      <c r="P87" s="91">
        <v>0</v>
      </c>
      <c r="Q87" s="91">
        <v>0</v>
      </c>
      <c r="R87" s="91">
        <v>0</v>
      </c>
      <c r="S87" s="91">
        <v>0</v>
      </c>
      <c r="T87" s="91">
        <v>0</v>
      </c>
      <c r="U87" s="91">
        <v>0</v>
      </c>
      <c r="V87" s="91">
        <v>0</v>
      </c>
      <c r="W87" s="91">
        <v>0</v>
      </c>
      <c r="X87" s="91">
        <v>0</v>
      </c>
      <c r="Y87" s="91">
        <v>0</v>
      </c>
      <c r="Z87" s="91">
        <v>0</v>
      </c>
      <c r="AA87" s="91">
        <v>0</v>
      </c>
      <c r="AB87" s="91">
        <v>0</v>
      </c>
      <c r="AC87" s="91">
        <v>0</v>
      </c>
      <c r="AD87" s="91">
        <v>0</v>
      </c>
      <c r="AE87" s="91">
        <v>0</v>
      </c>
      <c r="AF87" s="91">
        <v>0</v>
      </c>
    </row>
    <row r="88" spans="1:32" ht="15" customHeight="1" x14ac:dyDescent="0.25">
      <c r="A88" s="90" t="s">
        <v>58</v>
      </c>
      <c r="B88" s="39">
        <f t="shared" si="7"/>
        <v>0</v>
      </c>
      <c r="C88" s="91">
        <v>0</v>
      </c>
      <c r="D88" s="91">
        <v>0</v>
      </c>
      <c r="E88" s="91">
        <v>0</v>
      </c>
      <c r="F88" s="91">
        <v>0</v>
      </c>
      <c r="G88" s="91">
        <v>0</v>
      </c>
      <c r="H88" s="91">
        <v>0</v>
      </c>
      <c r="I88" s="91">
        <v>0</v>
      </c>
      <c r="J88" s="91">
        <v>0</v>
      </c>
      <c r="K88" s="91">
        <v>0</v>
      </c>
      <c r="L88" s="91">
        <v>0</v>
      </c>
      <c r="M88" s="91">
        <v>0</v>
      </c>
      <c r="N88" s="91">
        <v>0</v>
      </c>
      <c r="O88" s="91">
        <v>0</v>
      </c>
      <c r="P88" s="91">
        <v>0</v>
      </c>
      <c r="Q88" s="91">
        <v>0</v>
      </c>
      <c r="R88" s="91">
        <v>0</v>
      </c>
      <c r="S88" s="91">
        <v>0</v>
      </c>
      <c r="T88" s="91">
        <v>0</v>
      </c>
      <c r="U88" s="91">
        <v>0</v>
      </c>
      <c r="V88" s="91">
        <v>0</v>
      </c>
      <c r="W88" s="91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0</v>
      </c>
      <c r="AD88" s="91">
        <v>0</v>
      </c>
      <c r="AE88" s="91">
        <v>0</v>
      </c>
      <c r="AF88" s="91">
        <v>0</v>
      </c>
    </row>
    <row r="89" spans="1:32" ht="15" customHeight="1" x14ac:dyDescent="0.25">
      <c r="A89" s="90" t="s">
        <v>59</v>
      </c>
      <c r="B89" s="39">
        <f t="shared" si="7"/>
        <v>0</v>
      </c>
      <c r="C89" s="91">
        <v>0</v>
      </c>
      <c r="D89" s="91">
        <v>0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0</v>
      </c>
      <c r="Q89" s="91">
        <v>0</v>
      </c>
      <c r="R89" s="91">
        <v>0</v>
      </c>
      <c r="S89" s="91">
        <v>0</v>
      </c>
      <c r="T89" s="91">
        <v>0</v>
      </c>
      <c r="U89" s="91">
        <v>0</v>
      </c>
      <c r="V89" s="91">
        <v>0</v>
      </c>
      <c r="W89" s="91">
        <v>0</v>
      </c>
      <c r="X89" s="91">
        <v>0</v>
      </c>
      <c r="Y89" s="91">
        <v>0</v>
      </c>
      <c r="Z89" s="91">
        <v>0</v>
      </c>
      <c r="AA89" s="91">
        <v>0</v>
      </c>
      <c r="AB89" s="91">
        <v>0</v>
      </c>
      <c r="AC89" s="91">
        <v>0</v>
      </c>
      <c r="AD89" s="91">
        <v>0</v>
      </c>
      <c r="AE89" s="91">
        <v>0</v>
      </c>
      <c r="AF89" s="91">
        <v>0</v>
      </c>
    </row>
    <row r="90" spans="1:32" ht="15" customHeight="1" x14ac:dyDescent="0.25">
      <c r="A90" s="90" t="s">
        <v>60</v>
      </c>
      <c r="B90" s="39">
        <f t="shared" si="7"/>
        <v>0</v>
      </c>
      <c r="C90" s="91">
        <v>0</v>
      </c>
      <c r="D90" s="91">
        <v>0</v>
      </c>
      <c r="E90" s="91">
        <v>0</v>
      </c>
      <c r="F90" s="91">
        <v>0</v>
      </c>
      <c r="G90" s="91">
        <v>0</v>
      </c>
      <c r="H90" s="91">
        <v>0</v>
      </c>
      <c r="I90" s="91">
        <v>0</v>
      </c>
      <c r="J90" s="91">
        <v>0</v>
      </c>
      <c r="K90" s="91">
        <v>0</v>
      </c>
      <c r="L90" s="91">
        <v>0</v>
      </c>
      <c r="M90" s="91">
        <v>0</v>
      </c>
      <c r="N90" s="91">
        <v>0</v>
      </c>
      <c r="O90" s="91">
        <v>0</v>
      </c>
      <c r="P90" s="91">
        <v>0</v>
      </c>
      <c r="Q90" s="91">
        <v>0</v>
      </c>
      <c r="R90" s="91">
        <v>0</v>
      </c>
      <c r="S90" s="91">
        <v>0</v>
      </c>
      <c r="T90" s="91">
        <v>0</v>
      </c>
      <c r="U90" s="91">
        <v>0</v>
      </c>
      <c r="V90" s="91">
        <v>0</v>
      </c>
      <c r="W90" s="91">
        <v>0</v>
      </c>
      <c r="X90" s="91">
        <v>0</v>
      </c>
      <c r="Y90" s="91">
        <v>0</v>
      </c>
      <c r="Z90" s="91">
        <v>0</v>
      </c>
      <c r="AA90" s="91">
        <v>0</v>
      </c>
      <c r="AB90" s="91">
        <v>0</v>
      </c>
      <c r="AC90" s="91">
        <v>0</v>
      </c>
      <c r="AD90" s="91">
        <v>0</v>
      </c>
      <c r="AE90" s="91">
        <v>0</v>
      </c>
      <c r="AF90" s="91">
        <v>0</v>
      </c>
    </row>
    <row r="91" spans="1:32" s="10" customFormat="1" ht="15" customHeight="1" x14ac:dyDescent="0.2">
      <c r="A91" s="90" t="s">
        <v>61</v>
      </c>
      <c r="B91" s="39">
        <f t="shared" si="7"/>
        <v>0</v>
      </c>
      <c r="C91" s="91">
        <v>0</v>
      </c>
      <c r="D91" s="91">
        <v>0</v>
      </c>
      <c r="E91" s="91">
        <v>0</v>
      </c>
      <c r="F91" s="91">
        <v>0</v>
      </c>
      <c r="G91" s="91">
        <v>0</v>
      </c>
      <c r="H91" s="91">
        <v>0</v>
      </c>
      <c r="I91" s="91">
        <v>0</v>
      </c>
      <c r="J91" s="91">
        <v>0</v>
      </c>
      <c r="K91" s="91">
        <v>0</v>
      </c>
      <c r="L91" s="91">
        <v>0</v>
      </c>
      <c r="M91" s="91">
        <v>0</v>
      </c>
      <c r="N91" s="91">
        <v>0</v>
      </c>
      <c r="O91" s="91">
        <v>0</v>
      </c>
      <c r="P91" s="91">
        <v>0</v>
      </c>
      <c r="Q91" s="91">
        <v>0</v>
      </c>
      <c r="R91" s="91">
        <v>0</v>
      </c>
      <c r="S91" s="91">
        <v>0</v>
      </c>
      <c r="T91" s="91">
        <v>0</v>
      </c>
      <c r="U91" s="91">
        <v>0</v>
      </c>
      <c r="V91" s="91">
        <v>0</v>
      </c>
      <c r="W91" s="91">
        <v>0</v>
      </c>
      <c r="X91" s="91">
        <v>0</v>
      </c>
      <c r="Y91" s="91">
        <v>0</v>
      </c>
      <c r="Z91" s="91">
        <v>0</v>
      </c>
      <c r="AA91" s="91">
        <v>0</v>
      </c>
      <c r="AB91" s="91">
        <v>0</v>
      </c>
      <c r="AC91" s="91">
        <v>0</v>
      </c>
      <c r="AD91" s="91">
        <v>0</v>
      </c>
      <c r="AE91" s="91">
        <v>0</v>
      </c>
      <c r="AF91" s="91">
        <v>0</v>
      </c>
    </row>
    <row r="92" spans="1:32" s="94" customFormat="1" ht="30" customHeight="1" thickBot="1" x14ac:dyDescent="0.3">
      <c r="A92" s="100" t="s">
        <v>62</v>
      </c>
      <c r="B92" s="101">
        <f t="shared" si="7"/>
        <v>0</v>
      </c>
      <c r="C92" s="102">
        <f>SUM(C77:C91)</f>
        <v>0</v>
      </c>
      <c r="D92" s="102">
        <f t="shared" ref="D92:AF92" si="9">SUM(D77:D91)</f>
        <v>0</v>
      </c>
      <c r="E92" s="102">
        <f t="shared" si="9"/>
        <v>0</v>
      </c>
      <c r="F92" s="102">
        <f t="shared" si="9"/>
        <v>0</v>
      </c>
      <c r="G92" s="102">
        <f t="shared" si="9"/>
        <v>0</v>
      </c>
      <c r="H92" s="102">
        <f t="shared" si="9"/>
        <v>0</v>
      </c>
      <c r="I92" s="102">
        <f t="shared" si="9"/>
        <v>0</v>
      </c>
      <c r="J92" s="102">
        <f t="shared" si="9"/>
        <v>0</v>
      </c>
      <c r="K92" s="102">
        <f t="shared" si="9"/>
        <v>0</v>
      </c>
      <c r="L92" s="102">
        <f t="shared" si="9"/>
        <v>0</v>
      </c>
      <c r="M92" s="102">
        <f t="shared" si="9"/>
        <v>0</v>
      </c>
      <c r="N92" s="102">
        <f t="shared" si="9"/>
        <v>0</v>
      </c>
      <c r="O92" s="102">
        <f t="shared" si="9"/>
        <v>0</v>
      </c>
      <c r="P92" s="102">
        <f t="shared" si="9"/>
        <v>0</v>
      </c>
      <c r="Q92" s="102">
        <f t="shared" si="9"/>
        <v>0</v>
      </c>
      <c r="R92" s="102">
        <f t="shared" si="9"/>
        <v>0</v>
      </c>
      <c r="S92" s="102">
        <f t="shared" si="9"/>
        <v>0</v>
      </c>
      <c r="T92" s="102">
        <f t="shared" si="9"/>
        <v>0</v>
      </c>
      <c r="U92" s="102">
        <f t="shared" si="9"/>
        <v>0</v>
      </c>
      <c r="V92" s="102">
        <f t="shared" si="9"/>
        <v>0</v>
      </c>
      <c r="W92" s="102">
        <f t="shared" si="9"/>
        <v>0</v>
      </c>
      <c r="X92" s="102">
        <f t="shared" si="9"/>
        <v>0</v>
      </c>
      <c r="Y92" s="102">
        <f t="shared" si="9"/>
        <v>0</v>
      </c>
      <c r="Z92" s="102">
        <f t="shared" si="9"/>
        <v>0</v>
      </c>
      <c r="AA92" s="102">
        <f t="shared" si="9"/>
        <v>0</v>
      </c>
      <c r="AB92" s="102">
        <f t="shared" si="9"/>
        <v>0</v>
      </c>
      <c r="AC92" s="102">
        <f t="shared" si="9"/>
        <v>0</v>
      </c>
      <c r="AD92" s="102">
        <f t="shared" si="9"/>
        <v>0</v>
      </c>
      <c r="AE92" s="102">
        <f t="shared" si="9"/>
        <v>0</v>
      </c>
      <c r="AF92" s="102">
        <f t="shared" si="9"/>
        <v>0</v>
      </c>
    </row>
    <row r="93" spans="1:32" s="94" customFormat="1" ht="32.25" customHeight="1" thickTop="1" x14ac:dyDescent="0.25">
      <c r="A93" s="103" t="s">
        <v>63</v>
      </c>
      <c r="B93" s="104">
        <f t="shared" si="7"/>
        <v>0</v>
      </c>
      <c r="C93" s="104">
        <f t="shared" ref="C93:AF93" si="10">C75-C92</f>
        <v>0</v>
      </c>
      <c r="D93" s="104">
        <f t="shared" si="10"/>
        <v>0</v>
      </c>
      <c r="E93" s="104">
        <f t="shared" si="10"/>
        <v>0</v>
      </c>
      <c r="F93" s="104">
        <f t="shared" si="10"/>
        <v>0</v>
      </c>
      <c r="G93" s="104">
        <f t="shared" si="10"/>
        <v>0</v>
      </c>
      <c r="H93" s="104">
        <f t="shared" si="10"/>
        <v>0</v>
      </c>
      <c r="I93" s="104">
        <f t="shared" si="10"/>
        <v>0</v>
      </c>
      <c r="J93" s="104">
        <f t="shared" si="10"/>
        <v>0</v>
      </c>
      <c r="K93" s="104">
        <f t="shared" si="10"/>
        <v>0</v>
      </c>
      <c r="L93" s="104">
        <f t="shared" si="10"/>
        <v>0</v>
      </c>
      <c r="M93" s="104">
        <f t="shared" si="10"/>
        <v>0</v>
      </c>
      <c r="N93" s="104">
        <f t="shared" si="10"/>
        <v>0</v>
      </c>
      <c r="O93" s="104">
        <f t="shared" si="10"/>
        <v>0</v>
      </c>
      <c r="P93" s="104">
        <f t="shared" si="10"/>
        <v>0</v>
      </c>
      <c r="Q93" s="104">
        <f t="shared" si="10"/>
        <v>0</v>
      </c>
      <c r="R93" s="104">
        <f t="shared" si="10"/>
        <v>0</v>
      </c>
      <c r="S93" s="104">
        <f t="shared" si="10"/>
        <v>0</v>
      </c>
      <c r="T93" s="104">
        <f t="shared" si="10"/>
        <v>0</v>
      </c>
      <c r="U93" s="104">
        <f t="shared" si="10"/>
        <v>0</v>
      </c>
      <c r="V93" s="104">
        <f t="shared" si="10"/>
        <v>0</v>
      </c>
      <c r="W93" s="104">
        <f t="shared" si="10"/>
        <v>0</v>
      </c>
      <c r="X93" s="104">
        <f t="shared" si="10"/>
        <v>0</v>
      </c>
      <c r="Y93" s="104">
        <f t="shared" si="10"/>
        <v>0</v>
      </c>
      <c r="Z93" s="104">
        <f t="shared" si="10"/>
        <v>0</v>
      </c>
      <c r="AA93" s="104">
        <f t="shared" si="10"/>
        <v>0</v>
      </c>
      <c r="AB93" s="104">
        <f t="shared" si="10"/>
        <v>0</v>
      </c>
      <c r="AC93" s="104">
        <f t="shared" si="10"/>
        <v>0</v>
      </c>
      <c r="AD93" s="104">
        <f t="shared" si="10"/>
        <v>0</v>
      </c>
      <c r="AE93" s="104">
        <f t="shared" si="10"/>
        <v>0</v>
      </c>
      <c r="AF93" s="104">
        <f t="shared" si="10"/>
        <v>0</v>
      </c>
    </row>
    <row r="96" spans="1:32" ht="47.25" x14ac:dyDescent="0.25">
      <c r="A96" s="93" t="s">
        <v>74</v>
      </c>
      <c r="B96" s="39"/>
      <c r="G96" s="78"/>
      <c r="I96" s="78"/>
      <c r="J96" s="78"/>
      <c r="K96" s="78"/>
      <c r="L96" s="78"/>
    </row>
    <row r="97" spans="1:32" ht="15.75" x14ac:dyDescent="0.25">
      <c r="A97" s="82"/>
      <c r="B97" s="87" t="s">
        <v>16</v>
      </c>
      <c r="C97" s="87">
        <v>1</v>
      </c>
      <c r="D97" s="87">
        <v>2</v>
      </c>
      <c r="E97" s="87">
        <v>3</v>
      </c>
      <c r="F97" s="87">
        <v>4</v>
      </c>
      <c r="G97" s="87">
        <v>5</v>
      </c>
      <c r="H97" s="87">
        <v>6</v>
      </c>
      <c r="I97" s="87">
        <v>7</v>
      </c>
      <c r="J97" s="87">
        <v>8</v>
      </c>
      <c r="K97" s="87">
        <v>9</v>
      </c>
      <c r="L97" s="87">
        <v>10</v>
      </c>
      <c r="M97" s="87">
        <v>11</v>
      </c>
      <c r="N97" s="87">
        <v>12</v>
      </c>
      <c r="O97" s="87">
        <v>13</v>
      </c>
      <c r="P97" s="87">
        <v>14</v>
      </c>
      <c r="Q97" s="87">
        <v>15</v>
      </c>
      <c r="R97" s="87">
        <v>16</v>
      </c>
      <c r="S97" s="87">
        <v>17</v>
      </c>
      <c r="T97" s="87">
        <v>18</v>
      </c>
      <c r="U97" s="87">
        <v>19</v>
      </c>
      <c r="V97" s="87">
        <v>20</v>
      </c>
      <c r="W97" s="87">
        <v>21</v>
      </c>
      <c r="X97" s="87">
        <v>22</v>
      </c>
      <c r="Y97" s="87">
        <v>23</v>
      </c>
      <c r="Z97" s="87">
        <v>24</v>
      </c>
      <c r="AA97" s="87">
        <v>25</v>
      </c>
      <c r="AB97" s="87">
        <v>26</v>
      </c>
      <c r="AC97" s="87">
        <v>27</v>
      </c>
      <c r="AD97" s="87">
        <v>28</v>
      </c>
      <c r="AE97" s="87">
        <v>29</v>
      </c>
      <c r="AF97" s="87">
        <v>30</v>
      </c>
    </row>
    <row r="98" spans="1:32" ht="18" customHeight="1" x14ac:dyDescent="0.25">
      <c r="A98" s="96" t="s">
        <v>75</v>
      </c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</row>
    <row r="99" spans="1:32" ht="25.5" x14ac:dyDescent="0.25">
      <c r="A99" s="77" t="str">
        <f>[1]Investitie!B92</f>
        <v>ASISTENŢĂ FINANCIARĂ NERAMBURSABILĂ SOLICITATĂ</v>
      </c>
      <c r="B99" s="39">
        <f>SUM(C99:G99)</f>
        <v>0</v>
      </c>
      <c r="C99" s="9">
        <f>'Buget '!D75</f>
        <v>0</v>
      </c>
      <c r="D99" s="9">
        <f>'Buget '!E75</f>
        <v>0</v>
      </c>
      <c r="E99" s="9">
        <f>'Buget '!F75</f>
        <v>0</v>
      </c>
      <c r="F99" s="9">
        <f>'Buget '!G75</f>
        <v>0</v>
      </c>
      <c r="G99" s="9">
        <f>'Buget '!H75</f>
        <v>0</v>
      </c>
      <c r="I99" s="78"/>
      <c r="J99" s="78"/>
      <c r="K99" s="78"/>
      <c r="L99" s="78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</row>
    <row r="100" spans="1:32" ht="15.75" x14ac:dyDescent="0.25">
      <c r="A100" s="77" t="str">
        <f>[1]Investitie!B94</f>
        <v>Surse proprii</v>
      </c>
      <c r="B100" s="39">
        <f>SUM(C100:G100)</f>
        <v>0</v>
      </c>
      <c r="C100" s="91">
        <v>0</v>
      </c>
      <c r="D100" s="91">
        <v>0</v>
      </c>
      <c r="E100" s="91">
        <v>0</v>
      </c>
      <c r="F100" s="91">
        <v>0</v>
      </c>
      <c r="G100" s="91">
        <v>0</v>
      </c>
      <c r="I100" s="78"/>
      <c r="J100" s="78"/>
      <c r="K100" s="78"/>
      <c r="L100" s="78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</row>
    <row r="101" spans="1:32" ht="25.5" x14ac:dyDescent="0.25">
      <c r="A101" s="77" t="str">
        <f>[1]Investitie!B95</f>
        <v>Contributie publica (veniturile nete actualizate, pentru proiecte generatoare de venit)</v>
      </c>
      <c r="B101" s="39">
        <f t="shared" ref="B101:B102" si="11">SUM(C101:G101)</f>
        <v>0</v>
      </c>
      <c r="C101" s="91">
        <v>0</v>
      </c>
      <c r="D101" s="91">
        <v>0</v>
      </c>
      <c r="E101" s="91">
        <v>0</v>
      </c>
      <c r="F101" s="91">
        <v>0</v>
      </c>
      <c r="G101" s="91">
        <v>0</v>
      </c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</row>
    <row r="102" spans="1:32" x14ac:dyDescent="0.25">
      <c r="A102" s="77" t="str">
        <f>[1]Investitie!B96</f>
        <v>Imprumuturi bancare (surse imprumutate)</v>
      </c>
      <c r="B102" s="39">
        <f t="shared" si="11"/>
        <v>0</v>
      </c>
      <c r="C102" s="91">
        <v>0</v>
      </c>
      <c r="D102" s="91">
        <v>0</v>
      </c>
      <c r="E102" s="91">
        <v>0</v>
      </c>
      <c r="F102" s="91">
        <v>0</v>
      </c>
      <c r="G102" s="91">
        <v>0</v>
      </c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</row>
    <row r="103" spans="1:32" s="98" customFormat="1" ht="26.25" thickBot="1" x14ac:dyDescent="0.25">
      <c r="A103" s="105" t="s">
        <v>76</v>
      </c>
      <c r="B103" s="101">
        <f>SUM(B99:B102)</f>
        <v>0</v>
      </c>
      <c r="C103" s="101">
        <f>SUM(C99:C102)</f>
        <v>0</v>
      </c>
      <c r="D103" s="101">
        <f t="shared" ref="D103:G103" si="12">SUM(D99:D102)</f>
        <v>0</v>
      </c>
      <c r="E103" s="101">
        <f t="shared" si="12"/>
        <v>0</v>
      </c>
      <c r="F103" s="101">
        <f t="shared" si="12"/>
        <v>0</v>
      </c>
      <c r="G103" s="101">
        <f t="shared" si="12"/>
        <v>0</v>
      </c>
      <c r="H103" s="97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</row>
    <row r="104" spans="1:32" s="98" customFormat="1" ht="13.5" thickTop="1" x14ac:dyDescent="0.2">
      <c r="A104" s="96"/>
      <c r="B104" s="39"/>
      <c r="C104" s="39"/>
      <c r="D104" s="39"/>
      <c r="E104" s="39"/>
      <c r="F104" s="39"/>
      <c r="G104" s="39"/>
      <c r="H104" s="97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</row>
    <row r="105" spans="1:32" s="98" customFormat="1" ht="12.75" x14ac:dyDescent="0.2">
      <c r="A105" s="96" t="s">
        <v>77</v>
      </c>
      <c r="B105" s="39"/>
      <c r="C105" s="39"/>
      <c r="D105" s="39"/>
      <c r="E105" s="39"/>
      <c r="F105" s="39"/>
      <c r="G105" s="39"/>
      <c r="H105" s="97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</row>
    <row r="106" spans="1:32" x14ac:dyDescent="0.25">
      <c r="A106" s="77" t="s">
        <v>78</v>
      </c>
      <c r="B106" s="9">
        <f>SUM(C106:AF106)</f>
        <v>0</v>
      </c>
      <c r="C106" s="91">
        <v>0</v>
      </c>
      <c r="D106" s="91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0</v>
      </c>
      <c r="P106" s="91">
        <v>0</v>
      </c>
      <c r="Q106" s="91">
        <v>0</v>
      </c>
      <c r="R106" s="91">
        <v>0</v>
      </c>
      <c r="S106" s="91">
        <v>0</v>
      </c>
      <c r="T106" s="91">
        <v>0</v>
      </c>
      <c r="U106" s="91">
        <v>0</v>
      </c>
      <c r="V106" s="91">
        <v>0</v>
      </c>
      <c r="W106" s="91">
        <v>0</v>
      </c>
      <c r="X106" s="91">
        <v>0</v>
      </c>
      <c r="Y106" s="91">
        <v>0</v>
      </c>
      <c r="Z106" s="91">
        <v>0</v>
      </c>
      <c r="AA106" s="91">
        <v>0</v>
      </c>
      <c r="AB106" s="91">
        <v>0</v>
      </c>
      <c r="AC106" s="91">
        <v>0</v>
      </c>
      <c r="AD106" s="91">
        <v>0</v>
      </c>
      <c r="AE106" s="91">
        <v>0</v>
      </c>
      <c r="AF106" s="91">
        <v>0</v>
      </c>
    </row>
    <row r="107" spans="1:32" x14ac:dyDescent="0.25">
      <c r="A107" s="77" t="s">
        <v>79</v>
      </c>
      <c r="B107" s="9">
        <f>SUM(C107:AF107)</f>
        <v>0</v>
      </c>
      <c r="C107" s="91">
        <v>0</v>
      </c>
      <c r="D107" s="91">
        <v>0</v>
      </c>
      <c r="E107" s="91">
        <v>0</v>
      </c>
      <c r="F107" s="91">
        <v>0</v>
      </c>
      <c r="G107" s="91">
        <v>0</v>
      </c>
      <c r="H107" s="91">
        <v>0</v>
      </c>
      <c r="I107" s="91">
        <v>0</v>
      </c>
      <c r="J107" s="91">
        <v>0</v>
      </c>
      <c r="K107" s="91">
        <v>0</v>
      </c>
      <c r="L107" s="91">
        <v>0</v>
      </c>
      <c r="M107" s="91">
        <v>0</v>
      </c>
      <c r="N107" s="91">
        <v>0</v>
      </c>
      <c r="O107" s="91">
        <v>0</v>
      </c>
      <c r="P107" s="91">
        <v>0</v>
      </c>
      <c r="Q107" s="91">
        <v>0</v>
      </c>
      <c r="R107" s="91">
        <v>0</v>
      </c>
      <c r="S107" s="91">
        <v>0</v>
      </c>
      <c r="T107" s="91">
        <v>0</v>
      </c>
      <c r="U107" s="91">
        <v>0</v>
      </c>
      <c r="V107" s="91">
        <v>0</v>
      </c>
      <c r="W107" s="91">
        <v>0</v>
      </c>
      <c r="X107" s="91">
        <v>0</v>
      </c>
      <c r="Y107" s="91">
        <v>0</v>
      </c>
      <c r="Z107" s="91">
        <v>0</v>
      </c>
      <c r="AA107" s="91">
        <v>0</v>
      </c>
      <c r="AB107" s="91">
        <v>0</v>
      </c>
      <c r="AC107" s="91">
        <v>0</v>
      </c>
      <c r="AD107" s="91">
        <v>0</v>
      </c>
      <c r="AE107" s="91">
        <v>0</v>
      </c>
      <c r="AF107" s="91">
        <v>0</v>
      </c>
    </row>
    <row r="108" spans="1:32" s="98" customFormat="1" ht="25.5" x14ac:dyDescent="0.2">
      <c r="A108" s="96" t="s">
        <v>80</v>
      </c>
      <c r="B108" s="99">
        <f>SUM(C108:P108)</f>
        <v>0</v>
      </c>
      <c r="C108" s="39">
        <f>C107+C106</f>
        <v>0</v>
      </c>
      <c r="D108" s="39">
        <f t="shared" ref="D108:AF108" si="13">D107+D106</f>
        <v>0</v>
      </c>
      <c r="E108" s="39">
        <f t="shared" si="13"/>
        <v>0</v>
      </c>
      <c r="F108" s="39">
        <f t="shared" si="13"/>
        <v>0</v>
      </c>
      <c r="G108" s="39">
        <f t="shared" si="13"/>
        <v>0</v>
      </c>
      <c r="H108" s="39">
        <f t="shared" si="13"/>
        <v>0</v>
      </c>
      <c r="I108" s="39">
        <f t="shared" si="13"/>
        <v>0</v>
      </c>
      <c r="J108" s="39">
        <f t="shared" si="13"/>
        <v>0</v>
      </c>
      <c r="K108" s="39">
        <f t="shared" si="13"/>
        <v>0</v>
      </c>
      <c r="L108" s="39">
        <f t="shared" si="13"/>
        <v>0</v>
      </c>
      <c r="M108" s="39">
        <f t="shared" si="13"/>
        <v>0</v>
      </c>
      <c r="N108" s="39">
        <f t="shared" si="13"/>
        <v>0</v>
      </c>
      <c r="O108" s="39">
        <f t="shared" si="13"/>
        <v>0</v>
      </c>
      <c r="P108" s="39">
        <f t="shared" si="13"/>
        <v>0</v>
      </c>
      <c r="Q108" s="39">
        <f t="shared" si="13"/>
        <v>0</v>
      </c>
      <c r="R108" s="39">
        <f t="shared" si="13"/>
        <v>0</v>
      </c>
      <c r="S108" s="39">
        <f t="shared" si="13"/>
        <v>0</v>
      </c>
      <c r="T108" s="39">
        <f t="shared" si="13"/>
        <v>0</v>
      </c>
      <c r="U108" s="39">
        <f t="shared" si="13"/>
        <v>0</v>
      </c>
      <c r="V108" s="39">
        <f t="shared" si="13"/>
        <v>0</v>
      </c>
      <c r="W108" s="39">
        <f t="shared" si="13"/>
        <v>0</v>
      </c>
      <c r="X108" s="39">
        <f t="shared" si="13"/>
        <v>0</v>
      </c>
      <c r="Y108" s="39">
        <f t="shared" si="13"/>
        <v>0</v>
      </c>
      <c r="Z108" s="39">
        <f t="shared" si="13"/>
        <v>0</v>
      </c>
      <c r="AA108" s="39">
        <f t="shared" si="13"/>
        <v>0</v>
      </c>
      <c r="AB108" s="39">
        <f t="shared" si="13"/>
        <v>0</v>
      </c>
      <c r="AC108" s="39">
        <f t="shared" si="13"/>
        <v>0</v>
      </c>
      <c r="AD108" s="39">
        <f t="shared" si="13"/>
        <v>0</v>
      </c>
      <c r="AE108" s="39">
        <f t="shared" si="13"/>
        <v>0</v>
      </c>
      <c r="AF108" s="39">
        <f t="shared" si="13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6" t="s">
        <v>81</v>
      </c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</row>
    <row r="111" spans="1:32" ht="15.75" x14ac:dyDescent="0.25">
      <c r="A111" s="82" t="s">
        <v>82</v>
      </c>
      <c r="B111" s="39">
        <f>SUM(C111:G111)</f>
        <v>0</v>
      </c>
      <c r="C111" s="99">
        <f>'Buget '!D69</f>
        <v>0</v>
      </c>
      <c r="D111" s="99">
        <f>'Buget '!E69</f>
        <v>0</v>
      </c>
      <c r="E111" s="99">
        <f>'Buget '!F69</f>
        <v>0</v>
      </c>
      <c r="F111" s="99">
        <f>'Buget '!G69</f>
        <v>0</v>
      </c>
      <c r="G111" s="99">
        <f>'Buget '!H69</f>
        <v>0</v>
      </c>
      <c r="I111" s="78"/>
      <c r="J111" s="78"/>
      <c r="K111" s="78"/>
      <c r="L111" s="78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</row>
    <row r="112" spans="1:32" ht="25.5" x14ac:dyDescent="0.25">
      <c r="A112" s="96" t="s">
        <v>83</v>
      </c>
      <c r="B112" s="9">
        <f t="shared" ref="B112:G112" si="14">B111</f>
        <v>0</v>
      </c>
      <c r="C112" s="9">
        <f>C111</f>
        <v>0</v>
      </c>
      <c r="D112" s="9">
        <f t="shared" si="14"/>
        <v>0</v>
      </c>
      <c r="E112" s="9">
        <f t="shared" si="14"/>
        <v>0</v>
      </c>
      <c r="F112" s="9">
        <f t="shared" si="14"/>
        <v>0</v>
      </c>
      <c r="G112" s="9">
        <f t="shared" si="14"/>
        <v>0</v>
      </c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</row>
    <row r="113" spans="1:32" ht="25.5" x14ac:dyDescent="0.25">
      <c r="A113" s="96" t="s">
        <v>84</v>
      </c>
      <c r="B113" s="9">
        <f t="shared" ref="B113:AF113" si="15">B112+B108</f>
        <v>0</v>
      </c>
      <c r="C113" s="9">
        <f>C112+C108</f>
        <v>0</v>
      </c>
      <c r="D113" s="9">
        <f>D112+D108</f>
        <v>0</v>
      </c>
      <c r="E113" s="9">
        <f t="shared" si="15"/>
        <v>0</v>
      </c>
      <c r="F113" s="9">
        <f t="shared" si="15"/>
        <v>0</v>
      </c>
      <c r="G113" s="9">
        <f t="shared" si="15"/>
        <v>0</v>
      </c>
      <c r="H113" s="9">
        <f t="shared" si="15"/>
        <v>0</v>
      </c>
      <c r="I113" s="9">
        <f t="shared" si="15"/>
        <v>0</v>
      </c>
      <c r="J113" s="9">
        <f t="shared" si="15"/>
        <v>0</v>
      </c>
      <c r="K113" s="9">
        <f t="shared" si="15"/>
        <v>0</v>
      </c>
      <c r="L113" s="9">
        <f t="shared" si="15"/>
        <v>0</v>
      </c>
      <c r="M113" s="9">
        <f t="shared" si="15"/>
        <v>0</v>
      </c>
      <c r="N113" s="9">
        <f t="shared" si="15"/>
        <v>0</v>
      </c>
      <c r="O113" s="9">
        <f t="shared" si="15"/>
        <v>0</v>
      </c>
      <c r="P113" s="9">
        <f t="shared" si="15"/>
        <v>0</v>
      </c>
      <c r="Q113" s="9">
        <f t="shared" si="15"/>
        <v>0</v>
      </c>
      <c r="R113" s="9">
        <f t="shared" si="15"/>
        <v>0</v>
      </c>
      <c r="S113" s="9">
        <f t="shared" si="15"/>
        <v>0</v>
      </c>
      <c r="T113" s="9">
        <f t="shared" si="15"/>
        <v>0</v>
      </c>
      <c r="U113" s="9">
        <f t="shared" si="15"/>
        <v>0</v>
      </c>
      <c r="V113" s="9">
        <f t="shared" si="15"/>
        <v>0</v>
      </c>
      <c r="W113" s="9">
        <f t="shared" si="15"/>
        <v>0</v>
      </c>
      <c r="X113" s="9">
        <f t="shared" si="15"/>
        <v>0</v>
      </c>
      <c r="Y113" s="9">
        <f t="shared" si="15"/>
        <v>0</v>
      </c>
      <c r="Z113" s="9">
        <f t="shared" si="15"/>
        <v>0</v>
      </c>
      <c r="AA113" s="9">
        <f t="shared" si="15"/>
        <v>0</v>
      </c>
      <c r="AB113" s="9">
        <f t="shared" si="15"/>
        <v>0</v>
      </c>
      <c r="AC113" s="9">
        <f t="shared" si="15"/>
        <v>0</v>
      </c>
      <c r="AD113" s="9">
        <f t="shared" si="15"/>
        <v>0</v>
      </c>
      <c r="AE113" s="9">
        <f t="shared" si="15"/>
        <v>0</v>
      </c>
      <c r="AF113" s="9">
        <f t="shared" si="15"/>
        <v>0</v>
      </c>
    </row>
    <row r="114" spans="1:32" ht="15.75" x14ac:dyDescent="0.25">
      <c r="A114" s="93" t="s">
        <v>85</v>
      </c>
      <c r="B114" s="9">
        <f>B103-B113</f>
        <v>0</v>
      </c>
      <c r="C114" s="9">
        <f>C103-C113</f>
        <v>0</v>
      </c>
      <c r="D114" s="9">
        <f t="shared" ref="D114:AF114" si="16">D103-D113</f>
        <v>0</v>
      </c>
      <c r="E114" s="9">
        <f t="shared" si="16"/>
        <v>0</v>
      </c>
      <c r="F114" s="9">
        <f t="shared" si="16"/>
        <v>0</v>
      </c>
      <c r="G114" s="9">
        <f>G103-G113</f>
        <v>0</v>
      </c>
      <c r="H114" s="9">
        <f t="shared" si="16"/>
        <v>0</v>
      </c>
      <c r="I114" s="9">
        <f t="shared" si="16"/>
        <v>0</v>
      </c>
      <c r="J114" s="9">
        <f t="shared" si="16"/>
        <v>0</v>
      </c>
      <c r="K114" s="9">
        <f t="shared" si="16"/>
        <v>0</v>
      </c>
      <c r="L114" s="9">
        <f t="shared" si="16"/>
        <v>0</v>
      </c>
      <c r="M114" s="9">
        <f t="shared" si="16"/>
        <v>0</v>
      </c>
      <c r="N114" s="9">
        <f t="shared" si="16"/>
        <v>0</v>
      </c>
      <c r="O114" s="9">
        <f t="shared" si="16"/>
        <v>0</v>
      </c>
      <c r="P114" s="9">
        <f t="shared" si="16"/>
        <v>0</v>
      </c>
      <c r="Q114" s="9">
        <f t="shared" si="16"/>
        <v>0</v>
      </c>
      <c r="R114" s="9">
        <f t="shared" si="16"/>
        <v>0</v>
      </c>
      <c r="S114" s="9">
        <f t="shared" si="16"/>
        <v>0</v>
      </c>
      <c r="T114" s="9">
        <f t="shared" si="16"/>
        <v>0</v>
      </c>
      <c r="U114" s="9">
        <f t="shared" si="16"/>
        <v>0</v>
      </c>
      <c r="V114" s="9">
        <f t="shared" si="16"/>
        <v>0</v>
      </c>
      <c r="W114" s="9">
        <f t="shared" si="16"/>
        <v>0</v>
      </c>
      <c r="X114" s="9">
        <f t="shared" si="16"/>
        <v>0</v>
      </c>
      <c r="Y114" s="9">
        <f t="shared" si="16"/>
        <v>0</v>
      </c>
      <c r="Z114" s="9">
        <f t="shared" si="16"/>
        <v>0</v>
      </c>
      <c r="AA114" s="9">
        <f t="shared" si="16"/>
        <v>0</v>
      </c>
      <c r="AB114" s="9">
        <f t="shared" si="16"/>
        <v>0</v>
      </c>
      <c r="AC114" s="9">
        <f t="shared" si="16"/>
        <v>0</v>
      </c>
      <c r="AD114" s="9">
        <f t="shared" si="16"/>
        <v>0</v>
      </c>
      <c r="AE114" s="9">
        <f t="shared" si="16"/>
        <v>0</v>
      </c>
      <c r="AF114" s="9">
        <f t="shared" si="16"/>
        <v>0</v>
      </c>
    </row>
    <row r="115" spans="1:32" x14ac:dyDescent="0.25"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</row>
    <row r="116" spans="1:32" x14ac:dyDescent="0.25">
      <c r="A116" s="106" t="s">
        <v>86</v>
      </c>
      <c r="B116" s="107">
        <f t="shared" ref="B116:AF116" si="17">B93+B114</f>
        <v>0</v>
      </c>
      <c r="C116" s="107">
        <f t="shared" si="17"/>
        <v>0</v>
      </c>
      <c r="D116" s="107">
        <f t="shared" si="17"/>
        <v>0</v>
      </c>
      <c r="E116" s="107">
        <f t="shared" si="17"/>
        <v>0</v>
      </c>
      <c r="F116" s="107">
        <f t="shared" si="17"/>
        <v>0</v>
      </c>
      <c r="G116" s="107">
        <f t="shared" si="17"/>
        <v>0</v>
      </c>
      <c r="H116" s="107">
        <f t="shared" si="17"/>
        <v>0</v>
      </c>
      <c r="I116" s="107">
        <f t="shared" si="17"/>
        <v>0</v>
      </c>
      <c r="J116" s="107">
        <f t="shared" si="17"/>
        <v>0</v>
      </c>
      <c r="K116" s="107">
        <f t="shared" si="17"/>
        <v>0</v>
      </c>
      <c r="L116" s="107">
        <f t="shared" si="17"/>
        <v>0</v>
      </c>
      <c r="M116" s="107">
        <f t="shared" si="17"/>
        <v>0</v>
      </c>
      <c r="N116" s="107">
        <f t="shared" si="17"/>
        <v>0</v>
      </c>
      <c r="O116" s="107">
        <f t="shared" si="17"/>
        <v>0</v>
      </c>
      <c r="P116" s="107">
        <f t="shared" si="17"/>
        <v>0</v>
      </c>
      <c r="Q116" s="107">
        <f t="shared" si="17"/>
        <v>0</v>
      </c>
      <c r="R116" s="107">
        <f t="shared" si="17"/>
        <v>0</v>
      </c>
      <c r="S116" s="107">
        <f t="shared" si="17"/>
        <v>0</v>
      </c>
      <c r="T116" s="107">
        <f t="shared" si="17"/>
        <v>0</v>
      </c>
      <c r="U116" s="107">
        <f t="shared" si="17"/>
        <v>0</v>
      </c>
      <c r="V116" s="107">
        <f t="shared" si="17"/>
        <v>0</v>
      </c>
      <c r="W116" s="107">
        <f t="shared" si="17"/>
        <v>0</v>
      </c>
      <c r="X116" s="107">
        <f t="shared" si="17"/>
        <v>0</v>
      </c>
      <c r="Y116" s="107">
        <f t="shared" si="17"/>
        <v>0</v>
      </c>
      <c r="Z116" s="107">
        <f t="shared" si="17"/>
        <v>0</v>
      </c>
      <c r="AA116" s="107">
        <f t="shared" si="17"/>
        <v>0</v>
      </c>
      <c r="AB116" s="107">
        <f t="shared" si="17"/>
        <v>0</v>
      </c>
      <c r="AC116" s="107">
        <f t="shared" si="17"/>
        <v>0</v>
      </c>
      <c r="AD116" s="107">
        <f t="shared" si="17"/>
        <v>0</v>
      </c>
      <c r="AE116" s="107">
        <f t="shared" si="17"/>
        <v>0</v>
      </c>
      <c r="AF116" s="107">
        <f t="shared" si="17"/>
        <v>0</v>
      </c>
    </row>
    <row r="117" spans="1:32" x14ac:dyDescent="0.25">
      <c r="A117" s="108" t="s">
        <v>87</v>
      </c>
      <c r="B117" s="107" t="s">
        <v>88</v>
      </c>
      <c r="C117" s="107">
        <v>0</v>
      </c>
      <c r="D117" s="107">
        <f t="shared" ref="D117:AF117" si="18">C118</f>
        <v>0</v>
      </c>
      <c r="E117" s="107">
        <f t="shared" si="18"/>
        <v>0</v>
      </c>
      <c r="F117" s="107">
        <f t="shared" si="18"/>
        <v>0</v>
      </c>
      <c r="G117" s="107">
        <f t="shared" si="18"/>
        <v>0</v>
      </c>
      <c r="H117" s="107">
        <f t="shared" si="18"/>
        <v>0</v>
      </c>
      <c r="I117" s="107">
        <f t="shared" si="18"/>
        <v>0</v>
      </c>
      <c r="J117" s="107">
        <f t="shared" si="18"/>
        <v>0</v>
      </c>
      <c r="K117" s="107">
        <f t="shared" si="18"/>
        <v>0</v>
      </c>
      <c r="L117" s="107">
        <f t="shared" si="18"/>
        <v>0</v>
      </c>
      <c r="M117" s="107">
        <f t="shared" si="18"/>
        <v>0</v>
      </c>
      <c r="N117" s="107">
        <f t="shared" si="18"/>
        <v>0</v>
      </c>
      <c r="O117" s="107">
        <f t="shared" si="18"/>
        <v>0</v>
      </c>
      <c r="P117" s="107">
        <f t="shared" si="18"/>
        <v>0</v>
      </c>
      <c r="Q117" s="107">
        <f t="shared" si="18"/>
        <v>0</v>
      </c>
      <c r="R117" s="107">
        <f t="shared" si="18"/>
        <v>0</v>
      </c>
      <c r="S117" s="107">
        <f t="shared" si="18"/>
        <v>0</v>
      </c>
      <c r="T117" s="107">
        <f t="shared" si="18"/>
        <v>0</v>
      </c>
      <c r="U117" s="107">
        <f t="shared" si="18"/>
        <v>0</v>
      </c>
      <c r="V117" s="107">
        <f t="shared" si="18"/>
        <v>0</v>
      </c>
      <c r="W117" s="107">
        <f t="shared" si="18"/>
        <v>0</v>
      </c>
      <c r="X117" s="107">
        <f t="shared" si="18"/>
        <v>0</v>
      </c>
      <c r="Y117" s="107">
        <f t="shared" si="18"/>
        <v>0</v>
      </c>
      <c r="Z117" s="107">
        <f t="shared" si="18"/>
        <v>0</v>
      </c>
      <c r="AA117" s="107">
        <f t="shared" si="18"/>
        <v>0</v>
      </c>
      <c r="AB117" s="107">
        <f t="shared" si="18"/>
        <v>0</v>
      </c>
      <c r="AC117" s="107">
        <f t="shared" si="18"/>
        <v>0</v>
      </c>
      <c r="AD117" s="107">
        <f t="shared" si="18"/>
        <v>0</v>
      </c>
      <c r="AE117" s="107">
        <f t="shared" si="18"/>
        <v>0</v>
      </c>
      <c r="AF117" s="107">
        <f t="shared" si="18"/>
        <v>0</v>
      </c>
    </row>
    <row r="118" spans="1:32" x14ac:dyDescent="0.25">
      <c r="A118" s="108" t="s">
        <v>89</v>
      </c>
      <c r="B118" s="107" t="s">
        <v>88</v>
      </c>
      <c r="C118" s="107">
        <f>C117+C116</f>
        <v>0</v>
      </c>
      <c r="D118" s="107">
        <f t="shared" ref="D118:AF118" si="19">D117+D116</f>
        <v>0</v>
      </c>
      <c r="E118" s="107">
        <f t="shared" si="19"/>
        <v>0</v>
      </c>
      <c r="F118" s="107">
        <f t="shared" si="19"/>
        <v>0</v>
      </c>
      <c r="G118" s="107">
        <f t="shared" si="19"/>
        <v>0</v>
      </c>
      <c r="H118" s="107">
        <f t="shared" si="19"/>
        <v>0</v>
      </c>
      <c r="I118" s="107">
        <f t="shared" si="19"/>
        <v>0</v>
      </c>
      <c r="J118" s="107">
        <f t="shared" si="19"/>
        <v>0</v>
      </c>
      <c r="K118" s="107">
        <f t="shared" si="19"/>
        <v>0</v>
      </c>
      <c r="L118" s="107">
        <f t="shared" si="19"/>
        <v>0</v>
      </c>
      <c r="M118" s="107">
        <f t="shared" si="19"/>
        <v>0</v>
      </c>
      <c r="N118" s="107">
        <f t="shared" si="19"/>
        <v>0</v>
      </c>
      <c r="O118" s="107">
        <f t="shared" si="19"/>
        <v>0</v>
      </c>
      <c r="P118" s="107">
        <f t="shared" si="19"/>
        <v>0</v>
      </c>
      <c r="Q118" s="107">
        <f t="shared" si="19"/>
        <v>0</v>
      </c>
      <c r="R118" s="107">
        <f t="shared" si="19"/>
        <v>0</v>
      </c>
      <c r="S118" s="107">
        <f t="shared" si="19"/>
        <v>0</v>
      </c>
      <c r="T118" s="107">
        <f t="shared" si="19"/>
        <v>0</v>
      </c>
      <c r="U118" s="107">
        <f t="shared" si="19"/>
        <v>0</v>
      </c>
      <c r="V118" s="107">
        <f t="shared" si="19"/>
        <v>0</v>
      </c>
      <c r="W118" s="107">
        <f t="shared" si="19"/>
        <v>0</v>
      </c>
      <c r="X118" s="107">
        <f t="shared" si="19"/>
        <v>0</v>
      </c>
      <c r="Y118" s="107">
        <f t="shared" si="19"/>
        <v>0</v>
      </c>
      <c r="Z118" s="107">
        <f t="shared" si="19"/>
        <v>0</v>
      </c>
      <c r="AA118" s="107">
        <f t="shared" si="19"/>
        <v>0</v>
      </c>
      <c r="AB118" s="107">
        <f t="shared" si="19"/>
        <v>0</v>
      </c>
      <c r="AC118" s="107">
        <f t="shared" si="19"/>
        <v>0</v>
      </c>
      <c r="AD118" s="107">
        <f t="shared" si="19"/>
        <v>0</v>
      </c>
      <c r="AE118" s="107">
        <f t="shared" si="19"/>
        <v>0</v>
      </c>
      <c r="AF118" s="107">
        <f t="shared" si="19"/>
        <v>0</v>
      </c>
    </row>
    <row r="119" spans="1:32" x14ac:dyDescent="0.25">
      <c r="A119" s="77" t="s">
        <v>164</v>
      </c>
      <c r="C119" s="9" t="str">
        <f>IF(C118&gt;=0,"OK","Nesustenabil")</f>
        <v>OK</v>
      </c>
      <c r="D119" s="9" t="str">
        <f t="shared" ref="D119:AF119" si="20">IF(D118&gt;=0,"OK","Nesustenabil")</f>
        <v>OK</v>
      </c>
      <c r="E119" s="9" t="str">
        <f t="shared" si="20"/>
        <v>OK</v>
      </c>
      <c r="F119" s="9" t="str">
        <f t="shared" si="20"/>
        <v>OK</v>
      </c>
      <c r="G119" s="9" t="str">
        <f t="shared" si="20"/>
        <v>OK</v>
      </c>
      <c r="H119" s="9" t="str">
        <f t="shared" si="20"/>
        <v>OK</v>
      </c>
      <c r="I119" s="9" t="str">
        <f t="shared" si="20"/>
        <v>OK</v>
      </c>
      <c r="J119" s="9" t="str">
        <f t="shared" si="20"/>
        <v>OK</v>
      </c>
      <c r="K119" s="9" t="str">
        <f t="shared" si="20"/>
        <v>OK</v>
      </c>
      <c r="L119" s="9" t="str">
        <f t="shared" si="20"/>
        <v>OK</v>
      </c>
      <c r="M119" s="9" t="str">
        <f t="shared" si="20"/>
        <v>OK</v>
      </c>
      <c r="N119" s="9" t="str">
        <f t="shared" si="20"/>
        <v>OK</v>
      </c>
      <c r="O119" s="9" t="str">
        <f t="shared" si="20"/>
        <v>OK</v>
      </c>
      <c r="P119" s="9" t="str">
        <f t="shared" si="20"/>
        <v>OK</v>
      </c>
      <c r="Q119" s="9" t="str">
        <f t="shared" si="20"/>
        <v>OK</v>
      </c>
      <c r="R119" s="9" t="str">
        <f t="shared" si="20"/>
        <v>OK</v>
      </c>
      <c r="S119" s="9" t="str">
        <f t="shared" si="20"/>
        <v>OK</v>
      </c>
      <c r="T119" s="9" t="str">
        <f t="shared" si="20"/>
        <v>OK</v>
      </c>
      <c r="U119" s="9" t="str">
        <f t="shared" si="20"/>
        <v>OK</v>
      </c>
      <c r="V119" s="9" t="str">
        <f t="shared" si="20"/>
        <v>OK</v>
      </c>
      <c r="W119" s="9" t="str">
        <f t="shared" si="20"/>
        <v>OK</v>
      </c>
      <c r="X119" s="9" t="str">
        <f t="shared" si="20"/>
        <v>OK</v>
      </c>
      <c r="Y119" s="9" t="str">
        <f t="shared" si="20"/>
        <v>OK</v>
      </c>
      <c r="Z119" s="9" t="str">
        <f t="shared" si="20"/>
        <v>OK</v>
      </c>
      <c r="AA119" s="9" t="str">
        <f t="shared" si="20"/>
        <v>OK</v>
      </c>
      <c r="AB119" s="9" t="str">
        <f t="shared" si="20"/>
        <v>OK</v>
      </c>
      <c r="AC119" s="9" t="str">
        <f t="shared" si="20"/>
        <v>OK</v>
      </c>
      <c r="AD119" s="9" t="str">
        <f t="shared" si="20"/>
        <v>OK</v>
      </c>
      <c r="AE119" s="9" t="str">
        <f t="shared" si="20"/>
        <v>OK</v>
      </c>
      <c r="AF119" s="9" t="str">
        <f t="shared" si="20"/>
        <v>OK</v>
      </c>
    </row>
    <row r="122" spans="1:32" ht="20.45" customHeight="1" x14ac:dyDescent="0.25">
      <c r="A122" s="192" t="s">
        <v>222</v>
      </c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2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2"/>
      <c r="Z122" s="193"/>
      <c r="AA122" s="193"/>
      <c r="AB122" s="193"/>
      <c r="AC122" s="193"/>
      <c r="AD122" s="193"/>
      <c r="AE122" s="193"/>
      <c r="AF122" s="193"/>
    </row>
    <row r="123" spans="1:32" ht="20.45" customHeight="1" x14ac:dyDescent="0.25">
      <c r="A123" s="147"/>
      <c r="B123" s="86"/>
      <c r="C123" s="87" t="s">
        <v>154</v>
      </c>
      <c r="D123" s="87" t="s">
        <v>154</v>
      </c>
      <c r="E123" s="87" t="s">
        <v>154</v>
      </c>
      <c r="F123" s="87" t="s">
        <v>154</v>
      </c>
      <c r="G123" s="87" t="s">
        <v>154</v>
      </c>
      <c r="H123" s="87" t="s">
        <v>155</v>
      </c>
      <c r="I123" s="87" t="s">
        <v>155</v>
      </c>
      <c r="J123" s="87" t="s">
        <v>155</v>
      </c>
      <c r="K123" s="87" t="s">
        <v>155</v>
      </c>
      <c r="L123" s="87" t="s">
        <v>155</v>
      </c>
      <c r="M123" s="87" t="s">
        <v>155</v>
      </c>
      <c r="N123" s="87" t="s">
        <v>155</v>
      </c>
      <c r="O123" s="87" t="s">
        <v>155</v>
      </c>
      <c r="P123" s="87" t="s">
        <v>155</v>
      </c>
      <c r="Q123" s="87" t="s">
        <v>155</v>
      </c>
      <c r="R123" s="87" t="s">
        <v>155</v>
      </c>
      <c r="S123" s="87" t="s">
        <v>155</v>
      </c>
      <c r="T123" s="87" t="s">
        <v>155</v>
      </c>
      <c r="U123" s="87" t="s">
        <v>155</v>
      </c>
      <c r="V123" s="87" t="s">
        <v>155</v>
      </c>
      <c r="W123" s="87" t="s">
        <v>155</v>
      </c>
      <c r="X123" s="87" t="s">
        <v>155</v>
      </c>
      <c r="Y123" s="87" t="s">
        <v>155</v>
      </c>
      <c r="Z123" s="87" t="s">
        <v>155</v>
      </c>
      <c r="AA123" s="87" t="s">
        <v>155</v>
      </c>
      <c r="AB123" s="87" t="s">
        <v>155</v>
      </c>
      <c r="AC123" s="87" t="s">
        <v>155</v>
      </c>
      <c r="AD123" s="87" t="s">
        <v>155</v>
      </c>
      <c r="AE123" s="87" t="s">
        <v>155</v>
      </c>
      <c r="AF123" s="87" t="s">
        <v>155</v>
      </c>
    </row>
    <row r="124" spans="1:32" ht="20.45" customHeight="1" x14ac:dyDescent="0.25">
      <c r="A124" s="147"/>
      <c r="B124" s="87" t="s">
        <v>16</v>
      </c>
      <c r="C124" s="87">
        <v>1</v>
      </c>
      <c r="D124" s="87">
        <v>2</v>
      </c>
      <c r="E124" s="87">
        <v>3</v>
      </c>
      <c r="F124" s="87">
        <v>4</v>
      </c>
      <c r="G124" s="87">
        <v>5</v>
      </c>
      <c r="H124" s="87">
        <v>6</v>
      </c>
      <c r="I124" s="87">
        <v>7</v>
      </c>
      <c r="J124" s="87">
        <v>8</v>
      </c>
      <c r="K124" s="87">
        <v>9</v>
      </c>
      <c r="L124" s="87">
        <v>10</v>
      </c>
      <c r="M124" s="87">
        <v>11</v>
      </c>
      <c r="N124" s="87">
        <v>12</v>
      </c>
      <c r="O124" s="87">
        <v>13</v>
      </c>
      <c r="P124" s="87">
        <v>14</v>
      </c>
      <c r="Q124" s="87">
        <v>15</v>
      </c>
      <c r="R124" s="87">
        <v>16</v>
      </c>
      <c r="S124" s="87">
        <v>17</v>
      </c>
      <c r="T124" s="87">
        <v>18</v>
      </c>
      <c r="U124" s="87">
        <v>19</v>
      </c>
      <c r="V124" s="87">
        <v>20</v>
      </c>
      <c r="W124" s="87">
        <v>21</v>
      </c>
      <c r="X124" s="87">
        <v>22</v>
      </c>
      <c r="Y124" s="87">
        <v>23</v>
      </c>
      <c r="Z124" s="87">
        <v>24</v>
      </c>
      <c r="AA124" s="87">
        <v>25</v>
      </c>
      <c r="AB124" s="87">
        <v>26</v>
      </c>
      <c r="AC124" s="87">
        <v>27</v>
      </c>
      <c r="AD124" s="87">
        <v>28</v>
      </c>
      <c r="AE124" s="87">
        <v>29</v>
      </c>
      <c r="AF124" s="87">
        <v>30</v>
      </c>
    </row>
    <row r="125" spans="1:32" ht="20.45" customHeight="1" x14ac:dyDescent="0.25">
      <c r="A125" s="90" t="s">
        <v>219</v>
      </c>
      <c r="B125" s="9">
        <f>SUM(C125:AF125)</f>
        <v>0</v>
      </c>
      <c r="C125" s="9">
        <f t="shared" ref="C125:AF125" si="21">C75-C25</f>
        <v>0</v>
      </c>
      <c r="D125" s="9">
        <f t="shared" si="21"/>
        <v>0</v>
      </c>
      <c r="E125" s="9">
        <f t="shared" si="21"/>
        <v>0</v>
      </c>
      <c r="F125" s="9">
        <f t="shared" si="21"/>
        <v>0</v>
      </c>
      <c r="G125" s="9">
        <f t="shared" si="21"/>
        <v>0</v>
      </c>
      <c r="H125" s="9">
        <f t="shared" si="21"/>
        <v>0</v>
      </c>
      <c r="I125" s="9">
        <f t="shared" si="21"/>
        <v>0</v>
      </c>
      <c r="J125" s="9">
        <f t="shared" si="21"/>
        <v>0</v>
      </c>
      <c r="K125" s="9">
        <f t="shared" si="21"/>
        <v>0</v>
      </c>
      <c r="L125" s="9">
        <f t="shared" si="21"/>
        <v>0</v>
      </c>
      <c r="M125" s="9">
        <f t="shared" si="21"/>
        <v>0</v>
      </c>
      <c r="N125" s="9">
        <f t="shared" si="21"/>
        <v>0</v>
      </c>
      <c r="O125" s="9">
        <f t="shared" si="21"/>
        <v>0</v>
      </c>
      <c r="P125" s="9">
        <f t="shared" si="21"/>
        <v>0</v>
      </c>
      <c r="Q125" s="9">
        <f t="shared" si="21"/>
        <v>0</v>
      </c>
      <c r="R125" s="9">
        <f t="shared" si="21"/>
        <v>0</v>
      </c>
      <c r="S125" s="9">
        <f t="shared" si="21"/>
        <v>0</v>
      </c>
      <c r="T125" s="9">
        <f t="shared" si="21"/>
        <v>0</v>
      </c>
      <c r="U125" s="9">
        <f t="shared" si="21"/>
        <v>0</v>
      </c>
      <c r="V125" s="9">
        <f t="shared" si="21"/>
        <v>0</v>
      </c>
      <c r="W125" s="9">
        <f t="shared" si="21"/>
        <v>0</v>
      </c>
      <c r="X125" s="9">
        <f t="shared" si="21"/>
        <v>0</v>
      </c>
      <c r="Y125" s="9">
        <f t="shared" si="21"/>
        <v>0</v>
      </c>
      <c r="Z125" s="9">
        <f t="shared" si="21"/>
        <v>0</v>
      </c>
      <c r="AA125" s="9">
        <f t="shared" si="21"/>
        <v>0</v>
      </c>
      <c r="AB125" s="9">
        <f t="shared" si="21"/>
        <v>0</v>
      </c>
      <c r="AC125" s="9">
        <f t="shared" si="21"/>
        <v>0</v>
      </c>
      <c r="AD125" s="9">
        <f t="shared" si="21"/>
        <v>0</v>
      </c>
      <c r="AE125" s="9">
        <f t="shared" si="21"/>
        <v>0</v>
      </c>
      <c r="AF125" s="9">
        <f t="shared" si="21"/>
        <v>0</v>
      </c>
    </row>
    <row r="126" spans="1:32" ht="20.45" customHeight="1" x14ac:dyDescent="0.25">
      <c r="A126" s="90" t="s">
        <v>223</v>
      </c>
      <c r="B126" s="9">
        <f>SUM(C126:AF126)</f>
        <v>0</v>
      </c>
      <c r="C126" s="9">
        <f t="shared" ref="C126:AF126" si="22">C76-C26</f>
        <v>0</v>
      </c>
      <c r="D126" s="9">
        <f t="shared" si="22"/>
        <v>0</v>
      </c>
      <c r="E126" s="9">
        <f t="shared" si="22"/>
        <v>0</v>
      </c>
      <c r="F126" s="9">
        <f t="shared" si="22"/>
        <v>0</v>
      </c>
      <c r="G126" s="9">
        <f t="shared" si="22"/>
        <v>0</v>
      </c>
      <c r="H126" s="9">
        <f t="shared" si="22"/>
        <v>0</v>
      </c>
      <c r="I126" s="9">
        <f t="shared" si="22"/>
        <v>0</v>
      </c>
      <c r="J126" s="9">
        <f t="shared" si="22"/>
        <v>0</v>
      </c>
      <c r="K126" s="9">
        <f t="shared" si="22"/>
        <v>0</v>
      </c>
      <c r="L126" s="9">
        <f t="shared" si="22"/>
        <v>0</v>
      </c>
      <c r="M126" s="9">
        <f t="shared" si="22"/>
        <v>0</v>
      </c>
      <c r="N126" s="9">
        <f t="shared" si="22"/>
        <v>0</v>
      </c>
      <c r="O126" s="9">
        <f t="shared" si="22"/>
        <v>0</v>
      </c>
      <c r="P126" s="9">
        <f t="shared" si="22"/>
        <v>0</v>
      </c>
      <c r="Q126" s="9">
        <f t="shared" si="22"/>
        <v>0</v>
      </c>
      <c r="R126" s="9">
        <f t="shared" si="22"/>
        <v>0</v>
      </c>
      <c r="S126" s="9">
        <f t="shared" si="22"/>
        <v>0</v>
      </c>
      <c r="T126" s="9">
        <f t="shared" si="22"/>
        <v>0</v>
      </c>
      <c r="U126" s="9">
        <f t="shared" si="22"/>
        <v>0</v>
      </c>
      <c r="V126" s="9">
        <f t="shared" si="22"/>
        <v>0</v>
      </c>
      <c r="W126" s="9">
        <f t="shared" si="22"/>
        <v>0</v>
      </c>
      <c r="X126" s="9">
        <f t="shared" si="22"/>
        <v>0</v>
      </c>
      <c r="Y126" s="9">
        <f t="shared" si="22"/>
        <v>0</v>
      </c>
      <c r="Z126" s="9">
        <f t="shared" si="22"/>
        <v>0</v>
      </c>
      <c r="AA126" s="9">
        <f t="shared" si="22"/>
        <v>0</v>
      </c>
      <c r="AB126" s="9">
        <f t="shared" si="22"/>
        <v>0</v>
      </c>
      <c r="AC126" s="9">
        <f t="shared" si="22"/>
        <v>0</v>
      </c>
      <c r="AD126" s="9">
        <f t="shared" si="22"/>
        <v>0</v>
      </c>
      <c r="AE126" s="9">
        <f t="shared" si="22"/>
        <v>0</v>
      </c>
      <c r="AF126" s="9">
        <f t="shared" si="22"/>
        <v>0</v>
      </c>
    </row>
    <row r="127" spans="1:32" ht="20.45" customHeight="1" x14ac:dyDescent="0.25">
      <c r="A127" s="90" t="s">
        <v>220</v>
      </c>
      <c r="B127" s="9">
        <f>SUM(C127:AF127)</f>
        <v>0</v>
      </c>
      <c r="C127" s="9">
        <f t="shared" ref="C127:AF127" si="23">C92-C42</f>
        <v>0</v>
      </c>
      <c r="D127" s="9">
        <f t="shared" si="23"/>
        <v>0</v>
      </c>
      <c r="E127" s="9">
        <f t="shared" si="23"/>
        <v>0</v>
      </c>
      <c r="F127" s="9">
        <f t="shared" si="23"/>
        <v>0</v>
      </c>
      <c r="G127" s="9">
        <f t="shared" si="23"/>
        <v>0</v>
      </c>
      <c r="H127" s="9">
        <f t="shared" si="23"/>
        <v>0</v>
      </c>
      <c r="I127" s="9">
        <f t="shared" si="23"/>
        <v>0</v>
      </c>
      <c r="J127" s="9">
        <f t="shared" si="23"/>
        <v>0</v>
      </c>
      <c r="K127" s="9">
        <f t="shared" si="23"/>
        <v>0</v>
      </c>
      <c r="L127" s="9">
        <f t="shared" si="23"/>
        <v>0</v>
      </c>
      <c r="M127" s="9">
        <f t="shared" si="23"/>
        <v>0</v>
      </c>
      <c r="N127" s="9">
        <f t="shared" si="23"/>
        <v>0</v>
      </c>
      <c r="O127" s="9">
        <f t="shared" si="23"/>
        <v>0</v>
      </c>
      <c r="P127" s="9">
        <f t="shared" si="23"/>
        <v>0</v>
      </c>
      <c r="Q127" s="9">
        <f t="shared" si="23"/>
        <v>0</v>
      </c>
      <c r="R127" s="9">
        <f t="shared" si="23"/>
        <v>0</v>
      </c>
      <c r="S127" s="9">
        <f t="shared" si="23"/>
        <v>0</v>
      </c>
      <c r="T127" s="9">
        <f t="shared" si="23"/>
        <v>0</v>
      </c>
      <c r="U127" s="9">
        <f t="shared" si="23"/>
        <v>0</v>
      </c>
      <c r="V127" s="9">
        <f t="shared" si="23"/>
        <v>0</v>
      </c>
      <c r="W127" s="9">
        <f t="shared" si="23"/>
        <v>0</v>
      </c>
      <c r="X127" s="9">
        <f t="shared" si="23"/>
        <v>0</v>
      </c>
      <c r="Y127" s="9">
        <f t="shared" si="23"/>
        <v>0</v>
      </c>
      <c r="Z127" s="9">
        <f t="shared" si="23"/>
        <v>0</v>
      </c>
      <c r="AA127" s="9">
        <f t="shared" si="23"/>
        <v>0</v>
      </c>
      <c r="AB127" s="9">
        <f t="shared" si="23"/>
        <v>0</v>
      </c>
      <c r="AC127" s="9">
        <f t="shared" si="23"/>
        <v>0</v>
      </c>
      <c r="AD127" s="9">
        <f t="shared" si="23"/>
        <v>0</v>
      </c>
      <c r="AE127" s="9">
        <f t="shared" si="23"/>
        <v>0</v>
      </c>
      <c r="AF127" s="9">
        <f t="shared" si="23"/>
        <v>0</v>
      </c>
    </row>
    <row r="128" spans="1:32" ht="25.9" customHeight="1" x14ac:dyDescent="0.25">
      <c r="A128" s="106" t="s">
        <v>221</v>
      </c>
      <c r="B128" s="107">
        <f>B125-B127</f>
        <v>0</v>
      </c>
      <c r="C128" s="107">
        <f>C125+C126-C127</f>
        <v>0</v>
      </c>
      <c r="D128" s="107">
        <f t="shared" ref="D128:AF128" si="24">D125+D126-D127</f>
        <v>0</v>
      </c>
      <c r="E128" s="107">
        <f t="shared" si="24"/>
        <v>0</v>
      </c>
      <c r="F128" s="107">
        <f t="shared" si="24"/>
        <v>0</v>
      </c>
      <c r="G128" s="107">
        <f t="shared" si="24"/>
        <v>0</v>
      </c>
      <c r="H128" s="107">
        <f t="shared" si="24"/>
        <v>0</v>
      </c>
      <c r="I128" s="107">
        <f t="shared" si="24"/>
        <v>0</v>
      </c>
      <c r="J128" s="107">
        <f t="shared" si="24"/>
        <v>0</v>
      </c>
      <c r="K128" s="107">
        <f t="shared" si="24"/>
        <v>0</v>
      </c>
      <c r="L128" s="107">
        <f t="shared" si="24"/>
        <v>0</v>
      </c>
      <c r="M128" s="107">
        <f t="shared" si="24"/>
        <v>0</v>
      </c>
      <c r="N128" s="107">
        <f t="shared" si="24"/>
        <v>0</v>
      </c>
      <c r="O128" s="107">
        <f t="shared" si="24"/>
        <v>0</v>
      </c>
      <c r="P128" s="107">
        <f t="shared" si="24"/>
        <v>0</v>
      </c>
      <c r="Q128" s="107">
        <f t="shared" si="24"/>
        <v>0</v>
      </c>
      <c r="R128" s="107">
        <f t="shared" si="24"/>
        <v>0</v>
      </c>
      <c r="S128" s="107">
        <f t="shared" si="24"/>
        <v>0</v>
      </c>
      <c r="T128" s="107">
        <f t="shared" si="24"/>
        <v>0</v>
      </c>
      <c r="U128" s="107">
        <f t="shared" si="24"/>
        <v>0</v>
      </c>
      <c r="V128" s="107">
        <f t="shared" si="24"/>
        <v>0</v>
      </c>
      <c r="W128" s="107">
        <f t="shared" si="24"/>
        <v>0</v>
      </c>
      <c r="X128" s="107">
        <f t="shared" si="24"/>
        <v>0</v>
      </c>
      <c r="Y128" s="107">
        <f t="shared" si="24"/>
        <v>0</v>
      </c>
      <c r="Z128" s="107">
        <f t="shared" si="24"/>
        <v>0</v>
      </c>
      <c r="AA128" s="107">
        <f t="shared" si="24"/>
        <v>0</v>
      </c>
      <c r="AB128" s="107">
        <f t="shared" si="24"/>
        <v>0</v>
      </c>
      <c r="AC128" s="107">
        <f t="shared" si="24"/>
        <v>0</v>
      </c>
      <c r="AD128" s="107">
        <f t="shared" si="24"/>
        <v>0</v>
      </c>
      <c r="AE128" s="107">
        <f t="shared" si="24"/>
        <v>0</v>
      </c>
      <c r="AF128" s="107">
        <f t="shared" si="24"/>
        <v>0</v>
      </c>
    </row>
    <row r="129" spans="1:31" ht="20.45" customHeight="1" x14ac:dyDescent="0.3">
      <c r="A129" s="148"/>
      <c r="B129" s="148"/>
      <c r="C129" s="148"/>
      <c r="D129" s="148"/>
      <c r="E129" s="148"/>
      <c r="F129" s="148"/>
      <c r="G129" s="109"/>
      <c r="H129" s="109"/>
      <c r="I129" s="109"/>
      <c r="J129" s="109"/>
      <c r="K129" s="109"/>
      <c r="L129" s="109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</row>
    <row r="130" spans="1:31" ht="20.45" customHeight="1" x14ac:dyDescent="0.3">
      <c r="A130" s="155" t="s">
        <v>224</v>
      </c>
      <c r="B130" s="156"/>
      <c r="C130" s="148"/>
      <c r="D130" s="148"/>
      <c r="E130" s="148"/>
      <c r="F130" s="148"/>
      <c r="G130" s="109"/>
      <c r="H130" s="109"/>
      <c r="I130" s="109"/>
      <c r="J130" s="109"/>
      <c r="K130" s="109"/>
      <c r="L130" s="109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</row>
    <row r="131" spans="1:31" ht="20.45" customHeight="1" x14ac:dyDescent="0.3">
      <c r="A131" s="157" t="s">
        <v>225</v>
      </c>
      <c r="B131" s="159" t="e">
        <f>SUM('Buget '!D69:H69)-SUM('Buget '!E51:E55,'Buget '!E45:E46,'Buget '!E41,'Buget '!E31:E38,'Buget '!E26:E29,'Buget '!E18:E24,'Buget '!E10:E16,'Buget '!#REF!,'Buget '!#REF!,'Buget '!#REF!,'Buget '!#REF!,'Buget '!#REF!,'Buget '!#REF!,'Buget '!#REF!,'Buget '!#REF!,'Buget '!#REF!,'Buget '!#REF!,'Buget '!#REF!,'Buget '!#REF!,'Buget '!#REF!,'Buget '!#REF!,'Buget '!#REF!,'Buget '!#REF!,'Buget '!#REF!,'Buget '!#REF!,'Buget '!#REF!,'Buget '!#REF!,'Buget '!H10:H16,'Buget '!H18:H24,'Buget '!H26:H29,'Buget '!H31:H34,'Buget '!H41,'Buget '!H45:H48,'Buget '!H51:H55)</f>
        <v>#REF!</v>
      </c>
      <c r="C131" s="148"/>
      <c r="D131" s="148"/>
      <c r="E131" s="148"/>
      <c r="F131" s="148"/>
      <c r="G131" s="109"/>
      <c r="H131" s="109"/>
      <c r="I131" s="109"/>
      <c r="J131" s="109"/>
      <c r="K131" s="109"/>
      <c r="L131" s="109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</row>
    <row r="132" spans="1:31" ht="20.45" customHeight="1" x14ac:dyDescent="0.3">
      <c r="A132" s="157" t="s">
        <v>226</v>
      </c>
      <c r="B132" s="156">
        <f>AVERAGE(H128:J128)</f>
        <v>0</v>
      </c>
      <c r="C132" s="148"/>
      <c r="D132" s="148"/>
      <c r="E132" s="148"/>
      <c r="F132" s="148"/>
      <c r="G132" s="109"/>
      <c r="H132" s="109"/>
      <c r="I132" s="109"/>
      <c r="J132" s="109"/>
      <c r="K132" s="109"/>
      <c r="L132" s="109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</row>
    <row r="133" spans="1:31" ht="20.45" customHeight="1" x14ac:dyDescent="0.3">
      <c r="A133" s="158" t="s">
        <v>227</v>
      </c>
      <c r="B133" s="160" t="e">
        <f>B132/B131*100</f>
        <v>#REF!</v>
      </c>
      <c r="C133" s="148"/>
      <c r="D133" s="148"/>
      <c r="E133" s="148"/>
      <c r="F133" s="148"/>
      <c r="G133" s="109"/>
      <c r="H133" s="109"/>
      <c r="I133" s="109"/>
      <c r="J133" s="109"/>
      <c r="K133" s="109"/>
      <c r="L133" s="109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</row>
    <row r="134" spans="1:31" x14ac:dyDescent="0.25">
      <c r="A134" s="110"/>
      <c r="B134" s="18"/>
      <c r="C134" s="111"/>
      <c r="D134" s="111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</row>
    <row r="135" spans="1:31" x14ac:dyDescent="0.25">
      <c r="A135" s="110"/>
      <c r="B135" s="18"/>
      <c r="C135" s="111"/>
      <c r="D135" s="111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</row>
    <row r="136" spans="1:31" ht="57.6" customHeight="1" x14ac:dyDescent="0.25">
      <c r="A136" s="197" t="s">
        <v>92</v>
      </c>
      <c r="B136" s="198"/>
      <c r="C136" s="198"/>
      <c r="D136" s="198"/>
      <c r="E136" s="198"/>
      <c r="F136" s="153"/>
      <c r="G136" s="153"/>
      <c r="H136" s="153"/>
      <c r="I136" s="153"/>
      <c r="J136" s="153"/>
      <c r="K136" s="154"/>
      <c r="L136" s="112"/>
      <c r="M136" s="112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</row>
    <row r="137" spans="1:31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  <c r="L137" s="112"/>
      <c r="M137" s="112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</row>
    <row r="138" spans="1:31" x14ac:dyDescent="0.25">
      <c r="A138" s="115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2"/>
      <c r="M138" s="112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</row>
    <row r="139" spans="1:31" x14ac:dyDescent="0.25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2"/>
      <c r="M139" s="112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</row>
    <row r="140" spans="1:31" ht="24" x14ac:dyDescent="0.25">
      <c r="A140" s="116" t="s">
        <v>93</v>
      </c>
      <c r="B140" s="116" t="s">
        <v>94</v>
      </c>
      <c r="C140" s="116" t="s">
        <v>95</v>
      </c>
      <c r="D140" s="116" t="s">
        <v>96</v>
      </c>
      <c r="E140" s="116" t="s">
        <v>97</v>
      </c>
      <c r="F140" s="114"/>
      <c r="G140" s="114"/>
      <c r="H140" s="114"/>
      <c r="I140" s="114"/>
      <c r="J140" s="114"/>
      <c r="K140" s="114"/>
      <c r="L140" s="112"/>
      <c r="M140" s="112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</row>
    <row r="141" spans="1:31" x14ac:dyDescent="0.25">
      <c r="A141" s="136" t="s">
        <v>98</v>
      </c>
      <c r="B141" s="137">
        <v>0</v>
      </c>
      <c r="C141" s="119" t="e">
        <f>B141/$B$172</f>
        <v>#DIV/0!</v>
      </c>
      <c r="D141" s="136">
        <v>0</v>
      </c>
      <c r="E141" s="120" t="e">
        <f>ROUND(C141*D141,0)</f>
        <v>#DIV/0!</v>
      </c>
      <c r="F141" s="114"/>
      <c r="G141" s="114"/>
      <c r="H141" s="114"/>
      <c r="I141" s="114"/>
      <c r="J141" s="114"/>
      <c r="K141" s="114"/>
      <c r="L141" s="112"/>
      <c r="M141" s="112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</row>
    <row r="142" spans="1:31" x14ac:dyDescent="0.25">
      <c r="A142" s="136" t="s">
        <v>99</v>
      </c>
      <c r="B142" s="137">
        <v>0</v>
      </c>
      <c r="C142" s="119" t="e">
        <f t="shared" ref="C142:C171" si="25">B142/$B$172</f>
        <v>#DIV/0!</v>
      </c>
      <c r="D142" s="136">
        <v>0</v>
      </c>
      <c r="E142" s="120" t="e">
        <f>ROUND(C142*D142,0)</f>
        <v>#DIV/0!</v>
      </c>
      <c r="F142" s="114"/>
      <c r="G142" s="114"/>
      <c r="H142" s="114"/>
      <c r="I142" s="114"/>
      <c r="J142" s="114"/>
      <c r="K142" s="114"/>
      <c r="L142" s="112"/>
      <c r="M142" s="112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</row>
    <row r="143" spans="1:31" x14ac:dyDescent="0.25">
      <c r="A143" s="136" t="s">
        <v>100</v>
      </c>
      <c r="B143" s="137">
        <v>0</v>
      </c>
      <c r="C143" s="119" t="e">
        <f t="shared" si="25"/>
        <v>#DIV/0!</v>
      </c>
      <c r="D143" s="136">
        <v>0</v>
      </c>
      <c r="E143" s="120" t="e">
        <f t="shared" ref="E143:E171" si="26">ROUND(C143*D143,0)</f>
        <v>#DIV/0!</v>
      </c>
      <c r="F143" s="114"/>
      <c r="G143" s="114"/>
      <c r="H143" s="114"/>
      <c r="I143" s="114"/>
      <c r="J143" s="114"/>
      <c r="K143" s="114"/>
      <c r="L143" s="112"/>
      <c r="M143" s="112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</row>
    <row r="144" spans="1:31" x14ac:dyDescent="0.25">
      <c r="A144" s="136" t="s">
        <v>101</v>
      </c>
      <c r="B144" s="137">
        <v>0</v>
      </c>
      <c r="C144" s="119" t="e">
        <f t="shared" si="25"/>
        <v>#DIV/0!</v>
      </c>
      <c r="D144" s="136">
        <v>0</v>
      </c>
      <c r="E144" s="120" t="e">
        <f t="shared" si="26"/>
        <v>#DIV/0!</v>
      </c>
      <c r="F144" s="114"/>
      <c r="G144" s="114"/>
      <c r="H144" s="114"/>
      <c r="I144" s="114"/>
      <c r="J144" s="114"/>
      <c r="K144" s="114"/>
      <c r="L144" s="112"/>
      <c r="M144" s="112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</row>
    <row r="145" spans="1:31" x14ac:dyDescent="0.25">
      <c r="A145" s="136" t="s">
        <v>102</v>
      </c>
      <c r="B145" s="137">
        <v>0</v>
      </c>
      <c r="C145" s="119" t="e">
        <f t="shared" si="25"/>
        <v>#DIV/0!</v>
      </c>
      <c r="D145" s="136">
        <v>0</v>
      </c>
      <c r="E145" s="120" t="e">
        <f t="shared" si="26"/>
        <v>#DIV/0!</v>
      </c>
      <c r="F145" s="114"/>
      <c r="G145" s="114"/>
      <c r="H145" s="114"/>
      <c r="I145" s="114"/>
      <c r="J145" s="114"/>
      <c r="K145" s="114"/>
      <c r="L145" s="112"/>
      <c r="M145" s="112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</row>
    <row r="146" spans="1:31" x14ac:dyDescent="0.25">
      <c r="A146" s="136" t="s">
        <v>103</v>
      </c>
      <c r="B146" s="137">
        <v>0</v>
      </c>
      <c r="C146" s="119" t="e">
        <f t="shared" si="25"/>
        <v>#DIV/0!</v>
      </c>
      <c r="D146" s="136">
        <v>0</v>
      </c>
      <c r="E146" s="120" t="e">
        <f t="shared" si="26"/>
        <v>#DIV/0!</v>
      </c>
      <c r="F146" s="114"/>
      <c r="G146" s="114"/>
      <c r="H146" s="114"/>
      <c r="I146" s="114"/>
      <c r="J146" s="114"/>
      <c r="K146" s="114"/>
      <c r="L146" s="112"/>
      <c r="M146" s="112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</row>
    <row r="147" spans="1:31" x14ac:dyDescent="0.25">
      <c r="A147" s="136" t="s">
        <v>104</v>
      </c>
      <c r="B147" s="137">
        <v>0</v>
      </c>
      <c r="C147" s="119" t="e">
        <f t="shared" si="25"/>
        <v>#DIV/0!</v>
      </c>
      <c r="D147" s="136">
        <v>0</v>
      </c>
      <c r="E147" s="120" t="e">
        <f t="shared" si="26"/>
        <v>#DIV/0!</v>
      </c>
      <c r="F147" s="114"/>
      <c r="G147" s="114"/>
      <c r="H147" s="114"/>
      <c r="I147" s="114"/>
      <c r="J147" s="114"/>
      <c r="K147" s="114"/>
      <c r="L147" s="112"/>
      <c r="M147" s="112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</row>
    <row r="148" spans="1:31" x14ac:dyDescent="0.25">
      <c r="A148" s="136" t="s">
        <v>105</v>
      </c>
      <c r="B148" s="137">
        <v>0</v>
      </c>
      <c r="C148" s="119" t="e">
        <f t="shared" si="25"/>
        <v>#DIV/0!</v>
      </c>
      <c r="D148" s="136">
        <v>0</v>
      </c>
      <c r="E148" s="120" t="e">
        <f t="shared" si="26"/>
        <v>#DIV/0!</v>
      </c>
      <c r="F148" s="114"/>
      <c r="G148" s="114"/>
      <c r="H148" s="114"/>
      <c r="I148" s="114"/>
      <c r="J148" s="114"/>
      <c r="K148" s="114"/>
      <c r="L148" s="112"/>
      <c r="M148" s="112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</row>
    <row r="149" spans="1:31" x14ac:dyDescent="0.25">
      <c r="A149" s="136" t="s">
        <v>106</v>
      </c>
      <c r="B149" s="137">
        <v>0</v>
      </c>
      <c r="C149" s="119" t="e">
        <f t="shared" si="25"/>
        <v>#DIV/0!</v>
      </c>
      <c r="D149" s="136">
        <v>0</v>
      </c>
      <c r="E149" s="120" t="e">
        <f t="shared" si="26"/>
        <v>#DIV/0!</v>
      </c>
      <c r="F149" s="114"/>
      <c r="G149" s="114"/>
      <c r="H149" s="114"/>
      <c r="I149" s="114"/>
      <c r="J149" s="114"/>
      <c r="K149" s="114"/>
      <c r="L149" s="112"/>
      <c r="M149" s="112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</row>
    <row r="150" spans="1:31" x14ac:dyDescent="0.25">
      <c r="A150" s="136" t="s">
        <v>107</v>
      </c>
      <c r="B150" s="137">
        <v>0</v>
      </c>
      <c r="C150" s="119" t="e">
        <f t="shared" si="25"/>
        <v>#DIV/0!</v>
      </c>
      <c r="D150" s="136">
        <v>0</v>
      </c>
      <c r="E150" s="120" t="e">
        <f t="shared" si="26"/>
        <v>#DIV/0!</v>
      </c>
      <c r="F150" s="114"/>
      <c r="G150" s="114"/>
      <c r="H150" s="114"/>
      <c r="I150" s="114"/>
      <c r="J150" s="114"/>
      <c r="K150" s="114"/>
      <c r="L150" s="112"/>
      <c r="M150" s="112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</row>
    <row r="151" spans="1:31" x14ac:dyDescent="0.25">
      <c r="A151" s="136" t="s">
        <v>108</v>
      </c>
      <c r="B151" s="137">
        <v>0</v>
      </c>
      <c r="C151" s="119" t="e">
        <f t="shared" si="25"/>
        <v>#DIV/0!</v>
      </c>
      <c r="D151" s="136">
        <v>0</v>
      </c>
      <c r="E151" s="120" t="e">
        <f t="shared" si="26"/>
        <v>#DIV/0!</v>
      </c>
      <c r="F151" s="114"/>
      <c r="G151" s="114"/>
      <c r="H151" s="114"/>
      <c r="I151" s="114"/>
      <c r="J151" s="114"/>
      <c r="K151" s="114"/>
      <c r="L151" s="112"/>
      <c r="M151" s="112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</row>
    <row r="152" spans="1:31" x14ac:dyDescent="0.25">
      <c r="A152" s="136" t="s">
        <v>109</v>
      </c>
      <c r="B152" s="137">
        <v>0</v>
      </c>
      <c r="C152" s="119" t="e">
        <f t="shared" si="25"/>
        <v>#DIV/0!</v>
      </c>
      <c r="D152" s="136">
        <v>0</v>
      </c>
      <c r="E152" s="120" t="e">
        <f t="shared" si="26"/>
        <v>#DIV/0!</v>
      </c>
      <c r="F152" s="114"/>
      <c r="G152" s="114"/>
      <c r="H152" s="114"/>
      <c r="I152" s="114"/>
      <c r="J152" s="114"/>
      <c r="K152" s="114"/>
      <c r="L152" s="112"/>
      <c r="M152" s="112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</row>
    <row r="153" spans="1:31" x14ac:dyDescent="0.25">
      <c r="A153" s="136" t="s">
        <v>110</v>
      </c>
      <c r="B153" s="137">
        <v>0</v>
      </c>
      <c r="C153" s="119" t="e">
        <f t="shared" si="25"/>
        <v>#DIV/0!</v>
      </c>
      <c r="D153" s="136">
        <v>0</v>
      </c>
      <c r="E153" s="120" t="e">
        <f t="shared" si="26"/>
        <v>#DIV/0!</v>
      </c>
      <c r="F153" s="114"/>
      <c r="G153" s="114"/>
      <c r="H153" s="114"/>
      <c r="I153" s="114"/>
      <c r="J153" s="114"/>
      <c r="K153" s="114"/>
      <c r="L153" s="112"/>
      <c r="M153" s="112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</row>
    <row r="154" spans="1:31" x14ac:dyDescent="0.25">
      <c r="A154" s="136" t="s">
        <v>111</v>
      </c>
      <c r="B154" s="137">
        <v>0</v>
      </c>
      <c r="C154" s="119" t="e">
        <f t="shared" si="25"/>
        <v>#DIV/0!</v>
      </c>
      <c r="D154" s="136">
        <v>0</v>
      </c>
      <c r="E154" s="120" t="e">
        <f t="shared" si="26"/>
        <v>#DIV/0!</v>
      </c>
      <c r="F154" s="114"/>
      <c r="G154" s="114"/>
      <c r="H154" s="114"/>
      <c r="I154" s="114"/>
      <c r="J154" s="114"/>
      <c r="K154" s="114"/>
      <c r="L154" s="112"/>
      <c r="M154" s="112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</row>
    <row r="155" spans="1:31" x14ac:dyDescent="0.25">
      <c r="A155" s="136" t="s">
        <v>112</v>
      </c>
      <c r="B155" s="137">
        <v>0</v>
      </c>
      <c r="C155" s="119" t="e">
        <f t="shared" si="25"/>
        <v>#DIV/0!</v>
      </c>
      <c r="D155" s="136">
        <v>0</v>
      </c>
      <c r="E155" s="120" t="e">
        <f t="shared" si="26"/>
        <v>#DIV/0!</v>
      </c>
      <c r="F155" s="114"/>
      <c r="G155" s="114"/>
      <c r="H155" s="114"/>
      <c r="I155" s="114"/>
      <c r="J155" s="114"/>
      <c r="K155" s="114"/>
      <c r="L155" s="112"/>
      <c r="M155" s="112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</row>
    <row r="156" spans="1:31" x14ac:dyDescent="0.25">
      <c r="A156" s="136" t="s">
        <v>113</v>
      </c>
      <c r="B156" s="137">
        <v>0</v>
      </c>
      <c r="C156" s="119" t="e">
        <f t="shared" si="25"/>
        <v>#DIV/0!</v>
      </c>
      <c r="D156" s="136">
        <v>0</v>
      </c>
      <c r="E156" s="120" t="e">
        <f t="shared" si="26"/>
        <v>#DIV/0!</v>
      </c>
      <c r="F156" s="114"/>
      <c r="G156" s="114"/>
      <c r="H156" s="114"/>
      <c r="I156" s="114"/>
      <c r="J156" s="114"/>
      <c r="K156" s="114"/>
      <c r="L156" s="112"/>
      <c r="M156" s="112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</row>
    <row r="157" spans="1:31" x14ac:dyDescent="0.25">
      <c r="A157" s="136" t="s">
        <v>114</v>
      </c>
      <c r="B157" s="137">
        <v>0</v>
      </c>
      <c r="C157" s="119" t="e">
        <f t="shared" si="25"/>
        <v>#DIV/0!</v>
      </c>
      <c r="D157" s="136">
        <v>0</v>
      </c>
      <c r="E157" s="120" t="e">
        <f t="shared" si="26"/>
        <v>#DIV/0!</v>
      </c>
      <c r="F157" s="114"/>
      <c r="G157" s="114"/>
      <c r="H157" s="114"/>
      <c r="I157" s="114"/>
      <c r="J157" s="114"/>
      <c r="K157" s="114"/>
      <c r="L157" s="112"/>
      <c r="M157" s="112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</row>
    <row r="158" spans="1:31" x14ac:dyDescent="0.25">
      <c r="A158" s="136" t="s">
        <v>115</v>
      </c>
      <c r="B158" s="137">
        <v>0</v>
      </c>
      <c r="C158" s="119" t="e">
        <f t="shared" si="25"/>
        <v>#DIV/0!</v>
      </c>
      <c r="D158" s="136">
        <v>0</v>
      </c>
      <c r="E158" s="120" t="e">
        <f t="shared" si="26"/>
        <v>#DIV/0!</v>
      </c>
      <c r="F158" s="114"/>
      <c r="G158" s="114"/>
      <c r="H158" s="114"/>
      <c r="I158" s="114"/>
      <c r="J158" s="114"/>
      <c r="K158" s="114"/>
      <c r="L158" s="112"/>
      <c r="M158" s="112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</row>
    <row r="159" spans="1:31" x14ac:dyDescent="0.25">
      <c r="A159" s="136" t="s">
        <v>116</v>
      </c>
      <c r="B159" s="137">
        <v>0</v>
      </c>
      <c r="C159" s="119" t="e">
        <f t="shared" si="25"/>
        <v>#DIV/0!</v>
      </c>
      <c r="D159" s="136">
        <v>0</v>
      </c>
      <c r="E159" s="120" t="e">
        <f t="shared" si="26"/>
        <v>#DIV/0!</v>
      </c>
      <c r="F159" s="114"/>
      <c r="G159" s="114"/>
      <c r="H159" s="114"/>
      <c r="I159" s="114"/>
      <c r="J159" s="114"/>
      <c r="K159" s="114"/>
      <c r="L159" s="112"/>
      <c r="M159" s="112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</row>
    <row r="160" spans="1:31" x14ac:dyDescent="0.25">
      <c r="A160" s="136" t="s">
        <v>117</v>
      </c>
      <c r="B160" s="137">
        <v>0</v>
      </c>
      <c r="C160" s="119" t="e">
        <f t="shared" si="25"/>
        <v>#DIV/0!</v>
      </c>
      <c r="D160" s="136">
        <v>0</v>
      </c>
      <c r="E160" s="120" t="e">
        <f t="shared" si="26"/>
        <v>#DIV/0!</v>
      </c>
      <c r="F160" s="114"/>
      <c r="G160" s="114"/>
      <c r="H160" s="114"/>
      <c r="I160" s="114"/>
      <c r="J160" s="114"/>
      <c r="K160" s="114"/>
      <c r="L160" s="112"/>
      <c r="M160" s="112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</row>
    <row r="161" spans="1:41" x14ac:dyDescent="0.25">
      <c r="A161" s="136" t="s">
        <v>118</v>
      </c>
      <c r="B161" s="137">
        <v>0</v>
      </c>
      <c r="C161" s="119" t="e">
        <f t="shared" si="25"/>
        <v>#DIV/0!</v>
      </c>
      <c r="D161" s="136">
        <v>0</v>
      </c>
      <c r="E161" s="120" t="e">
        <f t="shared" si="26"/>
        <v>#DIV/0!</v>
      </c>
      <c r="F161" s="114"/>
      <c r="G161" s="114"/>
      <c r="H161" s="114"/>
      <c r="I161" s="114"/>
      <c r="J161" s="114"/>
      <c r="K161" s="114"/>
      <c r="L161" s="112"/>
      <c r="M161" s="112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</row>
    <row r="162" spans="1:41" x14ac:dyDescent="0.25">
      <c r="A162" s="136" t="s">
        <v>119</v>
      </c>
      <c r="B162" s="137">
        <v>0</v>
      </c>
      <c r="C162" s="119" t="e">
        <f t="shared" si="25"/>
        <v>#DIV/0!</v>
      </c>
      <c r="D162" s="136">
        <v>0</v>
      </c>
      <c r="E162" s="120" t="e">
        <f t="shared" si="26"/>
        <v>#DIV/0!</v>
      </c>
      <c r="F162" s="114"/>
      <c r="G162" s="114"/>
      <c r="H162" s="114"/>
      <c r="I162" s="114"/>
      <c r="J162" s="114"/>
      <c r="K162" s="114"/>
      <c r="L162" s="112"/>
      <c r="M162" s="112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</row>
    <row r="163" spans="1:41" x14ac:dyDescent="0.25">
      <c r="A163" s="136" t="s">
        <v>120</v>
      </c>
      <c r="B163" s="137">
        <v>0</v>
      </c>
      <c r="C163" s="119" t="e">
        <f t="shared" si="25"/>
        <v>#DIV/0!</v>
      </c>
      <c r="D163" s="136">
        <v>0</v>
      </c>
      <c r="E163" s="120" t="e">
        <f t="shared" si="26"/>
        <v>#DIV/0!</v>
      </c>
      <c r="F163" s="114"/>
      <c r="G163" s="114"/>
      <c r="H163" s="114"/>
      <c r="I163" s="114"/>
      <c r="J163" s="114"/>
      <c r="K163" s="114"/>
      <c r="L163" s="112"/>
      <c r="M163" s="112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</row>
    <row r="164" spans="1:41" x14ac:dyDescent="0.25">
      <c r="A164" s="136" t="s">
        <v>121</v>
      </c>
      <c r="B164" s="137">
        <v>0</v>
      </c>
      <c r="C164" s="119" t="e">
        <f t="shared" si="25"/>
        <v>#DIV/0!</v>
      </c>
      <c r="D164" s="136">
        <v>0</v>
      </c>
      <c r="E164" s="120" t="e">
        <f t="shared" si="26"/>
        <v>#DIV/0!</v>
      </c>
      <c r="F164" s="114"/>
      <c r="G164" s="114"/>
      <c r="H164" s="114"/>
      <c r="I164" s="114"/>
      <c r="J164" s="114"/>
      <c r="K164" s="114"/>
      <c r="L164" s="112"/>
      <c r="M164" s="112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</row>
    <row r="165" spans="1:41" x14ac:dyDescent="0.25">
      <c r="A165" s="136" t="s">
        <v>122</v>
      </c>
      <c r="B165" s="137">
        <v>0</v>
      </c>
      <c r="C165" s="119" t="e">
        <f t="shared" si="25"/>
        <v>#DIV/0!</v>
      </c>
      <c r="D165" s="136">
        <v>0</v>
      </c>
      <c r="E165" s="120" t="e">
        <f t="shared" si="26"/>
        <v>#DIV/0!</v>
      </c>
      <c r="F165" s="114"/>
      <c r="G165" s="114"/>
      <c r="H165" s="114"/>
      <c r="I165" s="114"/>
      <c r="J165" s="114"/>
      <c r="K165" s="114"/>
      <c r="L165" s="112"/>
      <c r="M165" s="112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</row>
    <row r="166" spans="1:41" x14ac:dyDescent="0.25">
      <c r="A166" s="136" t="s">
        <v>123</v>
      </c>
      <c r="B166" s="137">
        <v>0</v>
      </c>
      <c r="C166" s="119" t="e">
        <f t="shared" si="25"/>
        <v>#DIV/0!</v>
      </c>
      <c r="D166" s="136">
        <v>0</v>
      </c>
      <c r="E166" s="120" t="e">
        <f t="shared" si="26"/>
        <v>#DIV/0!</v>
      </c>
      <c r="F166" s="114"/>
      <c r="G166" s="114"/>
      <c r="H166" s="114"/>
      <c r="I166" s="114"/>
      <c r="J166" s="114"/>
      <c r="K166" s="114"/>
      <c r="L166" s="112"/>
      <c r="M166" s="112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</row>
    <row r="167" spans="1:41" x14ac:dyDescent="0.25">
      <c r="A167" s="136" t="s">
        <v>124</v>
      </c>
      <c r="B167" s="137">
        <v>0</v>
      </c>
      <c r="C167" s="119" t="e">
        <f t="shared" si="25"/>
        <v>#DIV/0!</v>
      </c>
      <c r="D167" s="136">
        <v>0</v>
      </c>
      <c r="E167" s="120" t="e">
        <f t="shared" si="26"/>
        <v>#DIV/0!</v>
      </c>
      <c r="F167" s="114"/>
      <c r="G167" s="114"/>
      <c r="H167" s="114"/>
      <c r="I167" s="114"/>
      <c r="J167" s="114"/>
      <c r="K167" s="114"/>
      <c r="L167" s="112"/>
      <c r="M167" s="112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</row>
    <row r="168" spans="1:41" x14ac:dyDescent="0.25">
      <c r="A168" s="136" t="s">
        <v>125</v>
      </c>
      <c r="B168" s="137">
        <v>0</v>
      </c>
      <c r="C168" s="119" t="e">
        <f t="shared" si="25"/>
        <v>#DIV/0!</v>
      </c>
      <c r="D168" s="136">
        <v>0</v>
      </c>
      <c r="E168" s="120" t="e">
        <f t="shared" si="26"/>
        <v>#DIV/0!</v>
      </c>
      <c r="F168" s="114"/>
      <c r="G168" s="114"/>
      <c r="H168" s="114"/>
      <c r="I168" s="114"/>
      <c r="J168" s="114"/>
      <c r="K168" s="114"/>
      <c r="L168" s="112"/>
      <c r="M168" s="112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</row>
    <row r="169" spans="1:41" x14ac:dyDescent="0.25">
      <c r="A169" s="136" t="s">
        <v>126</v>
      </c>
      <c r="B169" s="137">
        <v>0</v>
      </c>
      <c r="C169" s="119" t="e">
        <f t="shared" si="25"/>
        <v>#DIV/0!</v>
      </c>
      <c r="D169" s="136">
        <v>0</v>
      </c>
      <c r="E169" s="120" t="e">
        <f t="shared" si="26"/>
        <v>#DIV/0!</v>
      </c>
      <c r="F169" s="114"/>
      <c r="G169" s="114"/>
      <c r="H169" s="114"/>
      <c r="I169" s="114"/>
      <c r="J169" s="114"/>
      <c r="K169" s="114"/>
      <c r="L169" s="112"/>
      <c r="M169" s="112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</row>
    <row r="170" spans="1:41" x14ac:dyDescent="0.25">
      <c r="A170" s="136" t="s">
        <v>127</v>
      </c>
      <c r="B170" s="137">
        <v>0</v>
      </c>
      <c r="C170" s="119" t="e">
        <f t="shared" si="25"/>
        <v>#DIV/0!</v>
      </c>
      <c r="D170" s="136">
        <v>0</v>
      </c>
      <c r="E170" s="120" t="e">
        <f t="shared" si="26"/>
        <v>#DIV/0!</v>
      </c>
      <c r="F170" s="114"/>
      <c r="G170" s="114"/>
      <c r="H170" s="114"/>
      <c r="I170" s="114"/>
      <c r="J170" s="114"/>
      <c r="K170" s="114"/>
      <c r="L170" s="112"/>
      <c r="M170" s="112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</row>
    <row r="171" spans="1:41" x14ac:dyDescent="0.25">
      <c r="A171" s="117"/>
      <c r="B171" s="118"/>
      <c r="C171" s="119" t="e">
        <f t="shared" si="25"/>
        <v>#DIV/0!</v>
      </c>
      <c r="D171" s="117"/>
      <c r="E171" s="120" t="e">
        <f t="shared" si="26"/>
        <v>#DIV/0!</v>
      </c>
      <c r="F171" s="114"/>
      <c r="G171" s="114"/>
      <c r="H171" s="114"/>
      <c r="I171" s="114"/>
      <c r="J171" s="114"/>
      <c r="K171" s="114"/>
      <c r="L171" s="112"/>
      <c r="M171" s="112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</row>
    <row r="172" spans="1:41" x14ac:dyDescent="0.25">
      <c r="A172" s="121" t="s">
        <v>90</v>
      </c>
      <c r="B172" s="122">
        <f>SUM(B141:B171)</f>
        <v>0</v>
      </c>
      <c r="C172" s="123"/>
      <c r="D172" s="124"/>
      <c r="E172" s="125" t="e">
        <f>SUM(E141:E171)</f>
        <v>#DIV/0!</v>
      </c>
      <c r="F172" s="126"/>
      <c r="G172" s="126"/>
      <c r="H172" s="126"/>
      <c r="I172" s="126"/>
      <c r="J172" s="126"/>
      <c r="K172" s="126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</row>
    <row r="173" spans="1:4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</row>
    <row r="174" spans="1:41" x14ac:dyDescent="0.25">
      <c r="A174" s="199" t="s">
        <v>128</v>
      </c>
      <c r="B174" s="199"/>
      <c r="C174" s="199"/>
      <c r="D174" s="199"/>
      <c r="E174" s="199"/>
      <c r="F174" s="199"/>
      <c r="G174" s="199"/>
      <c r="H174" s="199"/>
      <c r="I174" s="199"/>
      <c r="J174" s="199"/>
      <c r="K174" s="199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</row>
    <row r="175" spans="1:41" x14ac:dyDescent="0.25">
      <c r="A175" s="127"/>
      <c r="B175" s="127"/>
      <c r="C175" s="127"/>
      <c r="D175" s="127"/>
      <c r="E175" s="127"/>
      <c r="F175" s="127"/>
      <c r="G175" s="127"/>
      <c r="H175" s="127"/>
      <c r="I175" s="127"/>
      <c r="J175" s="127"/>
      <c r="K175" s="127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28" t="e">
        <f>IF(E172-AE177&gt;0,E172-AE177,0)</f>
        <v>#DIV/0!</v>
      </c>
    </row>
    <row r="176" spans="1:41" x14ac:dyDescent="0.25">
      <c r="A176" s="200" t="s">
        <v>129</v>
      </c>
      <c r="B176" s="202" t="s">
        <v>130</v>
      </c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4" t="s">
        <v>131</v>
      </c>
      <c r="AG176" s="204"/>
      <c r="AH176" s="204"/>
      <c r="AI176" s="204"/>
      <c r="AJ176" s="204"/>
      <c r="AK176" s="204"/>
      <c r="AL176" s="204"/>
      <c r="AM176" s="204"/>
      <c r="AN176" s="204"/>
      <c r="AO176" s="205"/>
    </row>
    <row r="177" spans="1:41" x14ac:dyDescent="0.25">
      <c r="A177" s="201"/>
      <c r="B177" s="129">
        <v>1</v>
      </c>
      <c r="C177" s="129">
        <f>B177+1</f>
        <v>2</v>
      </c>
      <c r="D177" s="129">
        <f t="shared" ref="D177:AE177" si="27">C177+1</f>
        <v>3</v>
      </c>
      <c r="E177" s="129">
        <f t="shared" si="27"/>
        <v>4</v>
      </c>
      <c r="F177" s="129">
        <f t="shared" si="27"/>
        <v>5</v>
      </c>
      <c r="G177" s="129">
        <f t="shared" si="27"/>
        <v>6</v>
      </c>
      <c r="H177" s="129">
        <f t="shared" si="27"/>
        <v>7</v>
      </c>
      <c r="I177" s="129">
        <f t="shared" si="27"/>
        <v>8</v>
      </c>
      <c r="J177" s="129">
        <f t="shared" si="27"/>
        <v>9</v>
      </c>
      <c r="K177" s="129">
        <f t="shared" si="27"/>
        <v>10</v>
      </c>
      <c r="L177" s="129">
        <f t="shared" si="27"/>
        <v>11</v>
      </c>
      <c r="M177" s="129">
        <f t="shared" si="27"/>
        <v>12</v>
      </c>
      <c r="N177" s="129">
        <f t="shared" si="27"/>
        <v>13</v>
      </c>
      <c r="O177" s="129">
        <f t="shared" si="27"/>
        <v>14</v>
      </c>
      <c r="P177" s="129">
        <f t="shared" si="27"/>
        <v>15</v>
      </c>
      <c r="Q177" s="129">
        <f t="shared" si="27"/>
        <v>16</v>
      </c>
      <c r="R177" s="129">
        <f t="shared" si="27"/>
        <v>17</v>
      </c>
      <c r="S177" s="129">
        <f t="shared" si="27"/>
        <v>18</v>
      </c>
      <c r="T177" s="129">
        <f t="shared" si="27"/>
        <v>19</v>
      </c>
      <c r="U177" s="129">
        <f t="shared" si="27"/>
        <v>20</v>
      </c>
      <c r="V177" s="129">
        <f t="shared" si="27"/>
        <v>21</v>
      </c>
      <c r="W177" s="129">
        <f t="shared" si="27"/>
        <v>22</v>
      </c>
      <c r="X177" s="129">
        <f t="shared" si="27"/>
        <v>23</v>
      </c>
      <c r="Y177" s="129">
        <f t="shared" si="27"/>
        <v>24</v>
      </c>
      <c r="Z177" s="129">
        <f t="shared" si="27"/>
        <v>25</v>
      </c>
      <c r="AA177" s="129">
        <f t="shared" si="27"/>
        <v>26</v>
      </c>
      <c r="AB177" s="129">
        <f t="shared" si="27"/>
        <v>27</v>
      </c>
      <c r="AC177" s="129">
        <f t="shared" si="27"/>
        <v>28</v>
      </c>
      <c r="AD177" s="129">
        <f t="shared" si="27"/>
        <v>29</v>
      </c>
      <c r="AE177" s="129">
        <f t="shared" si="27"/>
        <v>30</v>
      </c>
      <c r="AF177" s="129" t="e">
        <f>IF($AF$175&gt;0,IF(AND(0&lt;AE177,AE177&lt;$AF$175),AE177+1,0),0)</f>
        <v>#DIV/0!</v>
      </c>
      <c r="AG177" s="129" t="e">
        <f t="shared" ref="AG177:AO177" si="28">IF($AF$175&gt;0,IF(AND(0&lt;AF177,AF177&lt;$AF$175),AF177+1,0),0)</f>
        <v>#DIV/0!</v>
      </c>
      <c r="AH177" s="129" t="e">
        <f t="shared" si="28"/>
        <v>#DIV/0!</v>
      </c>
      <c r="AI177" s="129" t="e">
        <f t="shared" si="28"/>
        <v>#DIV/0!</v>
      </c>
      <c r="AJ177" s="129" t="e">
        <f t="shared" si="28"/>
        <v>#DIV/0!</v>
      </c>
      <c r="AK177" s="129" t="e">
        <f t="shared" si="28"/>
        <v>#DIV/0!</v>
      </c>
      <c r="AL177" s="129" t="e">
        <f t="shared" si="28"/>
        <v>#DIV/0!</v>
      </c>
      <c r="AM177" s="129" t="e">
        <f t="shared" si="28"/>
        <v>#DIV/0!</v>
      </c>
      <c r="AN177" s="129" t="e">
        <f t="shared" si="28"/>
        <v>#DIV/0!</v>
      </c>
      <c r="AO177" s="129" t="e">
        <f t="shared" si="28"/>
        <v>#DIV/0!</v>
      </c>
    </row>
    <row r="178" spans="1:41" x14ac:dyDescent="0.25">
      <c r="A178" s="130" t="s">
        <v>91</v>
      </c>
      <c r="B178" s="131">
        <f t="shared" ref="B178:AD178" si="29">C125-C127</f>
        <v>0</v>
      </c>
      <c r="C178" s="131">
        <f t="shared" si="29"/>
        <v>0</v>
      </c>
      <c r="D178" s="131">
        <f t="shared" si="29"/>
        <v>0</v>
      </c>
      <c r="E178" s="131">
        <f t="shared" si="29"/>
        <v>0</v>
      </c>
      <c r="F178" s="131">
        <f t="shared" si="29"/>
        <v>0</v>
      </c>
      <c r="G178" s="131">
        <f t="shared" si="29"/>
        <v>0</v>
      </c>
      <c r="H178" s="131">
        <f t="shared" si="29"/>
        <v>0</v>
      </c>
      <c r="I178" s="131">
        <f t="shared" si="29"/>
        <v>0</v>
      </c>
      <c r="J178" s="131">
        <f t="shared" si="29"/>
        <v>0</v>
      </c>
      <c r="K178" s="131">
        <f t="shared" si="29"/>
        <v>0</v>
      </c>
      <c r="L178" s="131">
        <f t="shared" si="29"/>
        <v>0</v>
      </c>
      <c r="M178" s="131">
        <f t="shared" si="29"/>
        <v>0</v>
      </c>
      <c r="N178" s="131">
        <f t="shared" si="29"/>
        <v>0</v>
      </c>
      <c r="O178" s="131">
        <f t="shared" si="29"/>
        <v>0</v>
      </c>
      <c r="P178" s="131">
        <f t="shared" si="29"/>
        <v>0</v>
      </c>
      <c r="Q178" s="131">
        <f t="shared" si="29"/>
        <v>0</v>
      </c>
      <c r="R178" s="131">
        <f t="shared" si="29"/>
        <v>0</v>
      </c>
      <c r="S178" s="131">
        <f t="shared" si="29"/>
        <v>0</v>
      </c>
      <c r="T178" s="131">
        <f t="shared" si="29"/>
        <v>0</v>
      </c>
      <c r="U178" s="131">
        <f t="shared" si="29"/>
        <v>0</v>
      </c>
      <c r="V178" s="131">
        <f t="shared" si="29"/>
        <v>0</v>
      </c>
      <c r="W178" s="131">
        <f t="shared" si="29"/>
        <v>0</v>
      </c>
      <c r="X178" s="131">
        <f t="shared" si="29"/>
        <v>0</v>
      </c>
      <c r="Y178" s="131">
        <f t="shared" si="29"/>
        <v>0</v>
      </c>
      <c r="Z178" s="131">
        <f t="shared" si="29"/>
        <v>0</v>
      </c>
      <c r="AA178" s="131">
        <f t="shared" si="29"/>
        <v>0</v>
      </c>
      <c r="AB178" s="131">
        <f t="shared" si="29"/>
        <v>0</v>
      </c>
      <c r="AC178" s="131">
        <f t="shared" si="29"/>
        <v>0</v>
      </c>
      <c r="AD178" s="131">
        <f t="shared" si="29"/>
        <v>0</v>
      </c>
      <c r="AE178" s="131">
        <f t="shared" ref="AE178" si="30">N(AND(AE177&gt;0,$O$84&gt;0)*$O$84)</f>
        <v>0</v>
      </c>
      <c r="AF178" s="131" t="e">
        <f>N(AND(AF177&gt;0,$AF$175&gt;0)*$AF$175)</f>
        <v>#DIV/0!</v>
      </c>
      <c r="AG178" s="131" t="e">
        <f t="shared" ref="AG178:AO178" si="31">N(AND(AG177&gt;0,$AE$78&gt;0)*$AE$78)</f>
        <v>#DIV/0!</v>
      </c>
      <c r="AH178" s="131" t="e">
        <f t="shared" si="31"/>
        <v>#DIV/0!</v>
      </c>
      <c r="AI178" s="131" t="e">
        <f t="shared" si="31"/>
        <v>#DIV/0!</v>
      </c>
      <c r="AJ178" s="131" t="e">
        <f t="shared" si="31"/>
        <v>#DIV/0!</v>
      </c>
      <c r="AK178" s="131" t="e">
        <f t="shared" si="31"/>
        <v>#DIV/0!</v>
      </c>
      <c r="AL178" s="131" t="e">
        <f t="shared" si="31"/>
        <v>#DIV/0!</v>
      </c>
      <c r="AM178" s="131" t="e">
        <f t="shared" si="31"/>
        <v>#DIV/0!</v>
      </c>
      <c r="AN178" s="131" t="e">
        <f t="shared" si="31"/>
        <v>#DIV/0!</v>
      </c>
      <c r="AO178" s="131" t="e">
        <f t="shared" si="31"/>
        <v>#DIV/0!</v>
      </c>
    </row>
    <row r="179" spans="1:41" x14ac:dyDescent="0.25">
      <c r="A179" s="130" t="s">
        <v>132</v>
      </c>
      <c r="B179" s="131"/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13"/>
      <c r="P179" s="132"/>
      <c r="Q179" s="13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34">
        <f>IF(AF125-AF127&gt;0,NPV(4%,AF178:AO178),0)</f>
        <v>0</v>
      </c>
      <c r="AG179" s="113"/>
      <c r="AH179" s="113"/>
      <c r="AI179" s="113"/>
      <c r="AJ179" s="113"/>
      <c r="AK179" s="113"/>
      <c r="AL179" s="113"/>
      <c r="AM179" s="113"/>
      <c r="AN179" s="113"/>
      <c r="AO179" s="113"/>
    </row>
    <row r="180" spans="1:41" x14ac:dyDescent="0.25">
      <c r="A180" s="125" t="s">
        <v>133</v>
      </c>
      <c r="B180" s="135">
        <f>SUM(B178:B179)</f>
        <v>0</v>
      </c>
      <c r="C180" s="135">
        <f>SUM(C178:C179)</f>
        <v>0</v>
      </c>
      <c r="D180" s="135">
        <f>SUM(D178:D179)</f>
        <v>0</v>
      </c>
      <c r="E180" s="135">
        <f>SUM(E178:E179)</f>
        <v>0</v>
      </c>
      <c r="F180" s="135">
        <f>SUM(F178:F179)</f>
        <v>0</v>
      </c>
      <c r="G180" s="135">
        <f t="shared" ref="G180:AE180" si="32">SUM(G178:G179)</f>
        <v>0</v>
      </c>
      <c r="H180" s="135">
        <f t="shared" si="32"/>
        <v>0</v>
      </c>
      <c r="I180" s="135">
        <f t="shared" si="32"/>
        <v>0</v>
      </c>
      <c r="J180" s="135">
        <f t="shared" si="32"/>
        <v>0</v>
      </c>
      <c r="K180" s="135">
        <f t="shared" si="32"/>
        <v>0</v>
      </c>
      <c r="L180" s="135">
        <f t="shared" si="32"/>
        <v>0</v>
      </c>
      <c r="M180" s="135">
        <f t="shared" si="32"/>
        <v>0</v>
      </c>
      <c r="N180" s="135">
        <f t="shared" si="32"/>
        <v>0</v>
      </c>
      <c r="O180" s="135">
        <f t="shared" si="32"/>
        <v>0</v>
      </c>
      <c r="P180" s="135">
        <f t="shared" si="32"/>
        <v>0</v>
      </c>
      <c r="Q180" s="135">
        <f t="shared" si="32"/>
        <v>0</v>
      </c>
      <c r="R180" s="135">
        <f t="shared" si="32"/>
        <v>0</v>
      </c>
      <c r="S180" s="135">
        <f t="shared" si="32"/>
        <v>0</v>
      </c>
      <c r="T180" s="135">
        <f t="shared" si="32"/>
        <v>0</v>
      </c>
      <c r="U180" s="135">
        <f t="shared" si="32"/>
        <v>0</v>
      </c>
      <c r="V180" s="135">
        <f t="shared" si="32"/>
        <v>0</v>
      </c>
      <c r="W180" s="135">
        <f t="shared" si="32"/>
        <v>0</v>
      </c>
      <c r="X180" s="135">
        <f t="shared" si="32"/>
        <v>0</v>
      </c>
      <c r="Y180" s="135">
        <f t="shared" si="32"/>
        <v>0</v>
      </c>
      <c r="Z180" s="135">
        <f t="shared" si="32"/>
        <v>0</v>
      </c>
      <c r="AA180" s="135">
        <f t="shared" si="32"/>
        <v>0</v>
      </c>
      <c r="AB180" s="135">
        <f t="shared" si="32"/>
        <v>0</v>
      </c>
      <c r="AC180" s="135">
        <f t="shared" si="32"/>
        <v>0</v>
      </c>
      <c r="AD180" s="135">
        <f t="shared" si="32"/>
        <v>0</v>
      </c>
      <c r="AE180" s="135">
        <f t="shared" si="32"/>
        <v>0</v>
      </c>
    </row>
  </sheetData>
  <mergeCells count="15">
    <mergeCell ref="A136:E136"/>
    <mergeCell ref="A174:K174"/>
    <mergeCell ref="A176:A177"/>
    <mergeCell ref="B176:AE176"/>
    <mergeCell ref="AF176:AO176"/>
    <mergeCell ref="A122:L122"/>
    <mergeCell ref="M122:X122"/>
    <mergeCell ref="Y122:AF122"/>
    <mergeCell ref="A1:K1"/>
    <mergeCell ref="A4:L4"/>
    <mergeCell ref="A5:AF5"/>
    <mergeCell ref="A46:L46"/>
    <mergeCell ref="A47:AF47"/>
    <mergeCell ref="A49:B49"/>
    <mergeCell ref="A50:B50"/>
  </mergeCells>
  <conditionalFormatting sqref="C119:AF119">
    <cfRule type="cellIs" dxfId="1" priority="1" operator="equal">
      <formula>"OK"</formula>
    </cfRule>
    <cfRule type="cellIs" dxfId="0" priority="2" operator="equal">
      <formula>"Nesustenabil"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Introducere</vt:lpstr>
      <vt:lpstr>Buget </vt:lpstr>
      <vt:lpstr>AF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2023-12-11T08:34:46Z</dcterms:created>
  <dcterms:modified xsi:type="dcterms:W3CDTF">2023-12-11T08:34:57Z</dcterms:modified>
</cp:coreProperties>
</file>